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96" windowWidth="19200" windowHeight="11016"/>
  </bookViews>
  <sheets>
    <sheet name="附件1" sheetId="10" r:id="rId1"/>
    <sheet name="吴中" sheetId="5" r:id="rId2"/>
    <sheet name="相城" sheetId="6" r:id="rId3"/>
    <sheet name="新区" sheetId="7" r:id="rId4"/>
    <sheet name="园区" sheetId="9" r:id="rId5"/>
    <sheet name="吴江 " sheetId="13" r:id="rId6"/>
  </sheets>
  <definedNames>
    <definedName name="_xlnm.Print_Area" localSheetId="5">'吴江 '!$A$1:$G$194</definedName>
    <definedName name="_xlnm.Print_Area" localSheetId="1">吴中!$A$1:$E$67</definedName>
  </definedNames>
  <calcPr calcId="125725"/>
</workbook>
</file>

<file path=xl/calcChain.xml><?xml version="1.0" encoding="utf-8"?>
<calcChain xmlns="http://schemas.openxmlformats.org/spreadsheetml/2006/main">
  <c r="F9" i="10"/>
  <c r="C192" i="13"/>
  <c r="E191"/>
  <c r="D191"/>
  <c r="E190"/>
  <c r="E189"/>
  <c r="E188"/>
  <c r="E187"/>
  <c r="E186"/>
  <c r="E185"/>
  <c r="E184"/>
  <c r="E183"/>
  <c r="E182"/>
  <c r="E181"/>
  <c r="D181"/>
  <c r="E180"/>
  <c r="E179"/>
  <c r="E178"/>
  <c r="E177"/>
  <c r="E176"/>
  <c r="E175"/>
  <c r="E174"/>
  <c r="E173"/>
  <c r="E172"/>
  <c r="E171"/>
  <c r="E170"/>
  <c r="E169"/>
  <c r="E168"/>
  <c r="D168"/>
  <c r="E167"/>
  <c r="E166"/>
  <c r="E165"/>
  <c r="E164"/>
  <c r="E163"/>
  <c r="E162"/>
  <c r="D162"/>
  <c r="E161"/>
  <c r="E160"/>
  <c r="E159"/>
  <c r="E158"/>
  <c r="E157"/>
  <c r="E156"/>
  <c r="E155"/>
  <c r="E154"/>
  <c r="E153"/>
  <c r="E152"/>
  <c r="D151"/>
  <c r="E151" s="1"/>
  <c r="E150"/>
  <c r="E149"/>
  <c r="E148"/>
  <c r="E147"/>
  <c r="E146"/>
  <c r="E145"/>
  <c r="E144"/>
  <c r="E143"/>
  <c r="E142"/>
  <c r="E141"/>
  <c r="E140"/>
  <c r="E139"/>
  <c r="E138"/>
  <c r="E137"/>
  <c r="E136"/>
  <c r="E135"/>
  <c r="E134"/>
  <c r="E133"/>
  <c r="E132"/>
  <c r="E131"/>
  <c r="E130"/>
  <c r="D130"/>
  <c r="E129"/>
  <c r="E128"/>
  <c r="E127"/>
  <c r="E126"/>
  <c r="E125"/>
  <c r="E124"/>
  <c r="E123"/>
  <c r="E122"/>
  <c r="E121"/>
  <c r="E120"/>
  <c r="E119"/>
  <c r="E118"/>
  <c r="E117"/>
  <c r="E116"/>
  <c r="E115"/>
  <c r="E114"/>
  <c r="E113"/>
  <c r="E112"/>
  <c r="E111"/>
  <c r="E110"/>
  <c r="E109"/>
  <c r="E108"/>
  <c r="D108"/>
  <c r="E107"/>
  <c r="E106"/>
  <c r="E105"/>
  <c r="E104"/>
  <c r="E103"/>
  <c r="E102"/>
  <c r="E101"/>
  <c r="E100"/>
  <c r="E99"/>
  <c r="E98"/>
  <c r="E97"/>
  <c r="E96"/>
  <c r="E95"/>
  <c r="E94"/>
  <c r="E93"/>
  <c r="E92"/>
  <c r="E91"/>
  <c r="D90"/>
  <c r="E90" s="1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D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D49"/>
  <c r="E49" s="1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6" i="9"/>
  <c r="E7" i="7"/>
  <c r="E8"/>
  <c r="E9"/>
  <c r="E10"/>
  <c r="E11"/>
  <c r="E13"/>
  <c r="E14"/>
  <c r="E15"/>
  <c r="E16"/>
  <c r="E17"/>
  <c r="E18"/>
  <c r="E19"/>
  <c r="E20"/>
  <c r="E21"/>
  <c r="E22"/>
  <c r="E24"/>
  <c r="E25"/>
  <c r="E26"/>
  <c r="E27"/>
  <c r="E28"/>
  <c r="E30"/>
  <c r="E31"/>
  <c r="E32"/>
  <c r="E33"/>
  <c r="E34"/>
  <c r="E35"/>
  <c r="E37"/>
  <c r="E6"/>
  <c r="E7" i="6"/>
  <c r="E8"/>
  <c r="E9"/>
  <c r="E10"/>
  <c r="E11"/>
  <c r="E12"/>
  <c r="E14"/>
  <c r="E15"/>
  <c r="E16"/>
  <c r="E17"/>
  <c r="E18"/>
  <c r="E19"/>
  <c r="E21"/>
  <c r="E22"/>
  <c r="E23"/>
  <c r="E24"/>
  <c r="E25"/>
  <c r="E26"/>
  <c r="E27"/>
  <c r="E28"/>
  <c r="E30"/>
  <c r="E31"/>
  <c r="E32"/>
  <c r="E33"/>
  <c r="E34"/>
  <c r="E35"/>
  <c r="E37"/>
  <c r="E38"/>
  <c r="E39"/>
  <c r="E40"/>
  <c r="E41"/>
  <c r="E42"/>
  <c r="E44"/>
  <c r="E45"/>
  <c r="E46"/>
  <c r="E47"/>
  <c r="E48"/>
  <c r="E49"/>
  <c r="E51"/>
  <c r="E52"/>
  <c r="E53"/>
  <c r="E54"/>
  <c r="E55"/>
  <c r="E57"/>
  <c r="E58"/>
  <c r="E59"/>
  <c r="E60"/>
  <c r="E61"/>
  <c r="E62"/>
  <c r="E63"/>
  <c r="E64"/>
  <c r="E65"/>
  <c r="E66"/>
  <c r="E67"/>
  <c r="E6"/>
  <c r="E7" i="5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"/>
  <c r="D192" i="13" l="1"/>
  <c r="E192" s="1"/>
  <c r="C9" i="10"/>
  <c r="D9"/>
  <c r="D5"/>
  <c r="D6"/>
  <c r="D7"/>
  <c r="D8"/>
  <c r="D4"/>
  <c r="E9"/>
  <c r="D38" i="7"/>
  <c r="E38" s="1"/>
  <c r="D36"/>
  <c r="E36" s="1"/>
  <c r="D29"/>
  <c r="E29" s="1"/>
  <c r="D23"/>
  <c r="E23" s="1"/>
  <c r="D12"/>
  <c r="E12" s="1"/>
  <c r="D68" i="6"/>
  <c r="E68" s="1"/>
  <c r="D56"/>
  <c r="E56" s="1"/>
  <c r="D50"/>
  <c r="E50" s="1"/>
  <c r="D43"/>
  <c r="E43" s="1"/>
  <c r="D36"/>
  <c r="E36" s="1"/>
  <c r="D29"/>
  <c r="E29" s="1"/>
  <c r="D20"/>
  <c r="E20" s="1"/>
  <c r="D13"/>
  <c r="D64" i="5"/>
  <c r="D62"/>
  <c r="D54"/>
  <c r="D45"/>
  <c r="D42"/>
  <c r="D30"/>
  <c r="D24"/>
  <c r="D19"/>
  <c r="D39" i="7" l="1"/>
  <c r="E39" s="1"/>
  <c r="D69" i="6"/>
  <c r="E69" s="1"/>
  <c r="D67" i="5"/>
</calcChain>
</file>

<file path=xl/sharedStrings.xml><?xml version="1.0" encoding="utf-8"?>
<sst xmlns="http://schemas.openxmlformats.org/spreadsheetml/2006/main" count="441" uniqueCount="400">
  <si>
    <t>序号</t>
  </si>
  <si>
    <t>申报单位</t>
  </si>
  <si>
    <t>水稻田面积（亩）</t>
  </si>
  <si>
    <t>汾湖高新区（黎里镇）</t>
    <phoneticPr fontId="8" type="noConversion"/>
  </si>
  <si>
    <t>大潮村</t>
  </si>
  <si>
    <t>雪巷村</t>
  </si>
  <si>
    <t>禾田村
(原蚬南村)</t>
    <phoneticPr fontId="8" type="noConversion"/>
  </si>
  <si>
    <t>禾田村
(原群众村)</t>
    <phoneticPr fontId="8" type="noConversion"/>
  </si>
  <si>
    <t>跃胜村</t>
    <phoneticPr fontId="8" type="noConversion"/>
  </si>
  <si>
    <t>新钢村</t>
  </si>
  <si>
    <t>杨文头村</t>
  </si>
  <si>
    <t>红旗村</t>
  </si>
  <si>
    <t>星谊村</t>
  </si>
  <si>
    <t>梅石村</t>
  </si>
  <si>
    <t>银杏村</t>
  </si>
  <si>
    <t>东联村</t>
  </si>
  <si>
    <t>港南村</t>
  </si>
  <si>
    <t>高新村</t>
  </si>
  <si>
    <t>龙泾村</t>
  </si>
  <si>
    <t>芦东村</t>
  </si>
  <si>
    <t>东秋村</t>
    <phoneticPr fontId="8" type="noConversion"/>
  </si>
  <si>
    <t>三好村</t>
  </si>
  <si>
    <t>莘南村</t>
  </si>
  <si>
    <t>莘西村</t>
  </si>
  <si>
    <t>伟明村</t>
  </si>
  <si>
    <t>元荡村</t>
  </si>
  <si>
    <t>新鹤村
(原元鹤村)</t>
    <phoneticPr fontId="8" type="noConversion"/>
  </si>
  <si>
    <t>东胜村</t>
    <phoneticPr fontId="8" type="noConversion"/>
  </si>
  <si>
    <t>梅墩村</t>
  </si>
  <si>
    <t>黎星村</t>
  </si>
  <si>
    <t>汾湖村</t>
  </si>
  <si>
    <t>新鹤村
(原浮楼村)</t>
    <phoneticPr fontId="8" type="noConversion"/>
  </si>
  <si>
    <t>沈家港村</t>
  </si>
  <si>
    <t>永新村</t>
  </si>
  <si>
    <t>汾湖高新区
（黎里镇）</t>
    <phoneticPr fontId="8" type="noConversion"/>
  </si>
  <si>
    <t>大长港村</t>
  </si>
  <si>
    <t>川心港村</t>
  </si>
  <si>
    <t>黎阳村</t>
  </si>
  <si>
    <t>黎花村</t>
  </si>
  <si>
    <t>建南村</t>
  </si>
  <si>
    <t>雄锋村</t>
  </si>
  <si>
    <t>史北村</t>
  </si>
  <si>
    <t>华莺村</t>
  </si>
  <si>
    <t>大联村</t>
  </si>
  <si>
    <t>方联村</t>
  </si>
  <si>
    <t>汤角村</t>
  </si>
  <si>
    <t>青石村</t>
  </si>
  <si>
    <t>乌桥村</t>
  </si>
  <si>
    <t>黎里镇 小计</t>
    <phoneticPr fontId="8" type="noConversion"/>
  </si>
  <si>
    <t>吴江高新区（盛泽镇）</t>
    <phoneticPr fontId="8" type="noConversion"/>
  </si>
  <si>
    <t>永和村</t>
  </si>
  <si>
    <t xml:space="preserve">圣塘村 </t>
  </si>
  <si>
    <t>兴桥村</t>
  </si>
  <si>
    <t>群铁村</t>
  </si>
  <si>
    <t>前跃村</t>
  </si>
  <si>
    <t>幸福村</t>
  </si>
  <si>
    <t>黄家溪村</t>
  </si>
  <si>
    <t>北角村</t>
  </si>
  <si>
    <t>胜天村</t>
  </si>
  <si>
    <t>荷花村</t>
  </si>
  <si>
    <t>坛丘村</t>
  </si>
  <si>
    <t>双溪村</t>
  </si>
  <si>
    <t>北旺村</t>
  </si>
  <si>
    <t>南塘村</t>
  </si>
  <si>
    <t>大谢村</t>
  </si>
  <si>
    <t>桥南村</t>
  </si>
  <si>
    <t>龙北村</t>
  </si>
  <si>
    <t>吴江高新区
（盛泽镇）</t>
    <phoneticPr fontId="8" type="noConversion"/>
  </si>
  <si>
    <t xml:space="preserve">庄平村 </t>
  </si>
  <si>
    <t>沈家村</t>
  </si>
  <si>
    <t>寺西洋村</t>
  </si>
  <si>
    <t>盛泽镇 小计</t>
    <phoneticPr fontId="8" type="noConversion"/>
  </si>
  <si>
    <t>七都镇</t>
    <phoneticPr fontId="8" type="noConversion"/>
  </si>
  <si>
    <t xml:space="preserve"> 群幸村</t>
  </si>
  <si>
    <t>太浦闸村</t>
  </si>
  <si>
    <t>开弦弓村</t>
  </si>
  <si>
    <t>丰田村</t>
  </si>
  <si>
    <t>庙港村</t>
  </si>
  <si>
    <t>吴溇村</t>
  </si>
  <si>
    <t>盛庄村</t>
  </si>
  <si>
    <t>吴越村</t>
  </si>
  <si>
    <t>东庙桥村</t>
  </si>
  <si>
    <t>菱田村</t>
  </si>
  <si>
    <t>东风村</t>
  </si>
  <si>
    <t>隐读村</t>
  </si>
  <si>
    <t>望湖村</t>
  </si>
  <si>
    <t>双塔桥村</t>
  </si>
  <si>
    <t>光荣村</t>
  </si>
  <si>
    <t>长桥村</t>
  </si>
  <si>
    <t>联漾村</t>
  </si>
  <si>
    <t>联强村</t>
  </si>
  <si>
    <t>爃烂村</t>
  </si>
  <si>
    <t>七都镇 小计</t>
    <phoneticPr fontId="8" type="noConversion"/>
  </si>
  <si>
    <t>桃源镇</t>
  </si>
  <si>
    <t>广福村</t>
  </si>
  <si>
    <t>利群村</t>
  </si>
  <si>
    <t>戴家浜村</t>
  </si>
  <si>
    <t>宅里桥村</t>
  </si>
  <si>
    <t>前窑村</t>
  </si>
  <si>
    <t>九里桥村</t>
  </si>
  <si>
    <t>杏花村</t>
  </si>
  <si>
    <t>大德村</t>
  </si>
  <si>
    <t>文民村</t>
  </si>
  <si>
    <t>瑾下浜村</t>
  </si>
  <si>
    <t>天亮浜村</t>
  </si>
  <si>
    <t>青云村</t>
  </si>
  <si>
    <t>陶墩村</t>
  </si>
  <si>
    <t>梵香村</t>
  </si>
  <si>
    <t>新和村</t>
  </si>
  <si>
    <t>水家港村</t>
  </si>
  <si>
    <t>新蕾村</t>
  </si>
  <si>
    <t>桃源镇 小计</t>
    <phoneticPr fontId="8" type="noConversion"/>
  </si>
  <si>
    <t>震泽镇</t>
    <phoneticPr fontId="8" type="noConversion"/>
  </si>
  <si>
    <t>曹村村</t>
  </si>
  <si>
    <t>大船港村</t>
  </si>
  <si>
    <t>贯桥村</t>
  </si>
  <si>
    <t>花木桥村</t>
  </si>
  <si>
    <t>金星村</t>
  </si>
  <si>
    <t>蠡泽村</t>
  </si>
  <si>
    <t>联星村</t>
  </si>
  <si>
    <t>龙降桥村</t>
  </si>
  <si>
    <t>齐心村</t>
  </si>
  <si>
    <t>前港村</t>
  </si>
  <si>
    <t>三扇村</t>
  </si>
  <si>
    <t>双阳村</t>
  </si>
  <si>
    <t>桃花庄村</t>
  </si>
  <si>
    <t>夏家斗村</t>
  </si>
  <si>
    <t>新乐村</t>
  </si>
  <si>
    <t>新幸村</t>
  </si>
  <si>
    <t>兴华村</t>
  </si>
  <si>
    <t>永乐村</t>
  </si>
  <si>
    <t>长家湾村</t>
  </si>
  <si>
    <t>众安桥村</t>
  </si>
  <si>
    <t>朱家浜村</t>
  </si>
  <si>
    <t>震泽镇 小计</t>
    <phoneticPr fontId="8" type="noConversion"/>
  </si>
  <si>
    <t>平望镇</t>
  </si>
  <si>
    <t>群星村</t>
  </si>
  <si>
    <t>金联村</t>
  </si>
  <si>
    <t>联丰村</t>
  </si>
  <si>
    <t>胜墩村</t>
  </si>
  <si>
    <t>中鲈村</t>
  </si>
  <si>
    <t>上横村</t>
  </si>
  <si>
    <t>平西村</t>
  </si>
  <si>
    <t>溪港村</t>
  </si>
  <si>
    <t>南杨村</t>
  </si>
  <si>
    <t>顾扇村</t>
  </si>
  <si>
    <t>莺湖村</t>
  </si>
  <si>
    <t>万心村</t>
  </si>
  <si>
    <t>庙头村</t>
  </si>
  <si>
    <t>联合村</t>
  </si>
  <si>
    <t>双浜村</t>
  </si>
  <si>
    <t>龙南村</t>
  </si>
  <si>
    <t>三官桥村</t>
  </si>
  <si>
    <t>新南村</t>
  </si>
  <si>
    <t>平安村</t>
  </si>
  <si>
    <t>秋泽村</t>
  </si>
  <si>
    <t>平望镇 小计</t>
    <phoneticPr fontId="8" type="noConversion"/>
  </si>
  <si>
    <t>同里镇</t>
  </si>
  <si>
    <t>北联村</t>
  </si>
  <si>
    <t>合心村</t>
  </si>
  <si>
    <t>肖甸湖村</t>
  </si>
  <si>
    <t>白蚬湖村</t>
  </si>
  <si>
    <t>湘溇村</t>
  </si>
  <si>
    <t>屯南村</t>
  </si>
  <si>
    <t>叶建村</t>
  </si>
  <si>
    <t>文厍村
(原田厍村)</t>
  </si>
  <si>
    <t>文厍村
(原文安村)</t>
  </si>
  <si>
    <t>九里湖村</t>
  </si>
  <si>
    <t>同里镇 小计</t>
    <phoneticPr fontId="8" type="noConversion"/>
  </si>
  <si>
    <t>江陵街道</t>
  </si>
  <si>
    <t>联兴村
(原仪塔村)</t>
  </si>
  <si>
    <t>叶泽湖村
(原栅桥村)</t>
  </si>
  <si>
    <t>叶泽湖村
(原方尖港村)</t>
  </si>
  <si>
    <t>叶津村
(原叶泽村)</t>
  </si>
  <si>
    <t>叶津村
(原龙津村)</t>
  </si>
  <si>
    <t>江陵街道小计</t>
    <phoneticPr fontId="8" type="noConversion"/>
  </si>
  <si>
    <t>横扇街道</t>
  </si>
  <si>
    <t>安湖村</t>
  </si>
  <si>
    <t>北横村</t>
  </si>
  <si>
    <t>沧洲村</t>
  </si>
  <si>
    <t>诚心村</t>
  </si>
  <si>
    <t>太浦河村</t>
  </si>
  <si>
    <t>圣牛村</t>
  </si>
  <si>
    <t>双湾村</t>
  </si>
  <si>
    <t>四都村</t>
  </si>
  <si>
    <t>菀南村</t>
  </si>
  <si>
    <t>星字湾村</t>
  </si>
  <si>
    <t>姚家港村</t>
  </si>
  <si>
    <t>叶家港村</t>
  </si>
  <si>
    <t>横扇街道小计</t>
    <phoneticPr fontId="8" type="noConversion"/>
  </si>
  <si>
    <t>八坼街道</t>
  </si>
  <si>
    <t>练聚村</t>
  </si>
  <si>
    <t>直港村</t>
  </si>
  <si>
    <t>石铁村</t>
  </si>
  <si>
    <t>汤华村</t>
  </si>
  <si>
    <t>新营村</t>
  </si>
  <si>
    <t>农创村</t>
  </si>
  <si>
    <t>黑龙村</t>
  </si>
  <si>
    <t>双联村 
(原友联村)</t>
  </si>
  <si>
    <t>双联村 
(原联民村)</t>
  </si>
  <si>
    <t>八坼街道小计</t>
    <phoneticPr fontId="8" type="noConversion"/>
  </si>
  <si>
    <t>全区 总计</t>
    <phoneticPr fontId="8" type="noConversion"/>
  </si>
  <si>
    <t>甪直镇</t>
  </si>
  <si>
    <t xml:space="preserve">前港村 </t>
  </si>
  <si>
    <t xml:space="preserve">三马村 </t>
  </si>
  <si>
    <t xml:space="preserve">湖浜村 </t>
  </si>
  <si>
    <t xml:space="preserve">长巨村 </t>
  </si>
  <si>
    <t xml:space="preserve">澄墩村 </t>
  </si>
  <si>
    <t xml:space="preserve">瑶盛村 </t>
  </si>
  <si>
    <t xml:space="preserve">淞南村 </t>
  </si>
  <si>
    <t xml:space="preserve">淞浦村 </t>
  </si>
  <si>
    <t xml:space="preserve">澄北村 </t>
  </si>
  <si>
    <t xml:space="preserve">澄湖村 </t>
  </si>
  <si>
    <t xml:space="preserve">澄东村 </t>
  </si>
  <si>
    <t xml:space="preserve">甫田村 </t>
  </si>
  <si>
    <t xml:space="preserve">甫南村 </t>
  </si>
  <si>
    <t>小计</t>
  </si>
  <si>
    <t>光福镇</t>
  </si>
  <si>
    <t>府巷村</t>
  </si>
  <si>
    <t>迂里村</t>
  </si>
  <si>
    <t>太湖渔港村</t>
  </si>
  <si>
    <t>冲山村</t>
  </si>
  <si>
    <t>胥口镇</t>
  </si>
  <si>
    <t>新峰村</t>
  </si>
  <si>
    <t>马舍村</t>
  </si>
  <si>
    <t>合丰村</t>
  </si>
  <si>
    <t>东欣村</t>
  </si>
  <si>
    <t>采香泾村</t>
  </si>
  <si>
    <t>临湖镇</t>
  </si>
  <si>
    <t>采莲村</t>
  </si>
  <si>
    <t>东吴村</t>
  </si>
  <si>
    <t>湖桥村</t>
  </si>
  <si>
    <t>界路村</t>
  </si>
  <si>
    <t>灵湖村</t>
  </si>
  <si>
    <t>陆舍村</t>
  </si>
  <si>
    <t>牛桥村</t>
  </si>
  <si>
    <t>浦庄村</t>
  </si>
  <si>
    <t>前塘村</t>
  </si>
  <si>
    <t>石塘村</t>
  </si>
  <si>
    <t>石庄村</t>
  </si>
  <si>
    <t>东山镇</t>
  </si>
  <si>
    <t>新潦村</t>
  </si>
  <si>
    <t>渡口村</t>
  </si>
  <si>
    <t>金庭镇</t>
  </si>
  <si>
    <t>石公村</t>
  </si>
  <si>
    <t>堂里村</t>
  </si>
  <si>
    <t>东村村</t>
  </si>
  <si>
    <t>元山村</t>
  </si>
  <si>
    <t>衙甪里村</t>
  </si>
  <si>
    <t>林屋村</t>
  </si>
  <si>
    <t>缥缈村</t>
  </si>
  <si>
    <t>秉常村</t>
  </si>
  <si>
    <t>横泾街道</t>
  </si>
  <si>
    <t>新路村</t>
  </si>
  <si>
    <t>新齐村</t>
  </si>
  <si>
    <t>上林村</t>
  </si>
  <si>
    <t>长远村</t>
  </si>
  <si>
    <t xml:space="preserve">上巷社区 </t>
  </si>
  <si>
    <t>泾峰社区</t>
  </si>
  <si>
    <t>尧南社区</t>
  </si>
  <si>
    <t>越溪街道</t>
  </si>
  <si>
    <t>木林社区</t>
  </si>
  <si>
    <t>香山街道</t>
  </si>
  <si>
    <t>舟山村</t>
  </si>
  <si>
    <t>总计</t>
  </si>
  <si>
    <t>经开区</t>
  </si>
  <si>
    <t>灵峰村</t>
  </si>
  <si>
    <t>石桥村</t>
  </si>
  <si>
    <t>新北村</t>
  </si>
  <si>
    <t>鹅东村</t>
  </si>
  <si>
    <t>漕湖村</t>
  </si>
  <si>
    <t>芮埭村</t>
  </si>
  <si>
    <t>丰泾村</t>
  </si>
  <si>
    <t>苏相合作区</t>
  </si>
  <si>
    <t>下堡村</t>
  </si>
  <si>
    <t>卫星村</t>
  </si>
  <si>
    <t>永昌村</t>
  </si>
  <si>
    <t>汤浜村</t>
  </si>
  <si>
    <t>上浜村</t>
  </si>
  <si>
    <t>倪汇村</t>
  </si>
  <si>
    <t>黄埭镇</t>
  </si>
  <si>
    <t>方埝村</t>
  </si>
  <si>
    <t>胡桥村</t>
  </si>
  <si>
    <t>金龙村</t>
  </si>
  <si>
    <t>三埂村</t>
  </si>
  <si>
    <t>冯梦龙村</t>
  </si>
  <si>
    <t>长康社区</t>
  </si>
  <si>
    <t>西桥村</t>
  </si>
  <si>
    <t>旺庄村</t>
  </si>
  <si>
    <t>太平街道</t>
  </si>
  <si>
    <t>盛泽村</t>
  </si>
  <si>
    <t>莲港村</t>
  </si>
  <si>
    <t>旺巷村</t>
  </si>
  <si>
    <t>聚金村</t>
  </si>
  <si>
    <t>花倪村</t>
  </si>
  <si>
    <t>沈桥村</t>
  </si>
  <si>
    <t>望亭镇</t>
  </si>
  <si>
    <t>新埂村</t>
  </si>
  <si>
    <t>何家角村</t>
  </si>
  <si>
    <t>宅基村</t>
  </si>
  <si>
    <t>迎湖村</t>
  </si>
  <si>
    <t>项路村</t>
  </si>
  <si>
    <t>华阳村</t>
  </si>
  <si>
    <t>渭塘镇</t>
  </si>
  <si>
    <t>渭西村</t>
  </si>
  <si>
    <t>凤凰泾村</t>
  </si>
  <si>
    <t>凤阳村</t>
  </si>
  <si>
    <t>骑河村</t>
  </si>
  <si>
    <t>渭南村</t>
  </si>
  <si>
    <t>盛泽荡村</t>
  </si>
  <si>
    <t>黄桥街道</t>
  </si>
  <si>
    <t>方浜村</t>
  </si>
  <si>
    <t>张庄村</t>
  </si>
  <si>
    <t>生田村</t>
  </si>
  <si>
    <t>胡湾村</t>
  </si>
  <si>
    <t>占上村</t>
  </si>
  <si>
    <t>度假区（阳澄湖镇）</t>
  </si>
  <si>
    <t>新泾村</t>
  </si>
  <si>
    <t>北前村</t>
  </si>
  <si>
    <t>消泾村</t>
  </si>
  <si>
    <t>清水村</t>
  </si>
  <si>
    <t>十图村</t>
  </si>
  <si>
    <t>圣堂村</t>
  </si>
  <si>
    <t>莲花村</t>
  </si>
  <si>
    <t>洋沟溇村</t>
  </si>
  <si>
    <t>戴溇村</t>
  </si>
  <si>
    <t>岸山村</t>
  </si>
  <si>
    <t>陆巷村</t>
  </si>
  <si>
    <t>度假区（镇湖街道）</t>
  </si>
  <si>
    <t>上山村</t>
  </si>
  <si>
    <t>太湖村</t>
  </si>
  <si>
    <t>石帆村</t>
  </si>
  <si>
    <t>马山村</t>
  </si>
  <si>
    <t>秀岸村</t>
  </si>
  <si>
    <t>西村村</t>
  </si>
  <si>
    <t>通安镇</t>
  </si>
  <si>
    <t>航船浜村</t>
  </si>
  <si>
    <t>北窑村</t>
  </si>
  <si>
    <t>箭庄社区</t>
  </si>
  <si>
    <t>新合村</t>
  </si>
  <si>
    <t>颜家村</t>
  </si>
  <si>
    <t>北河村</t>
  </si>
  <si>
    <t>同心村</t>
  </si>
  <si>
    <t>东泾村</t>
  </si>
  <si>
    <t>金市村</t>
  </si>
  <si>
    <t>街西村</t>
  </si>
  <si>
    <t>科技城（东渚街道）</t>
  </si>
  <si>
    <t>长巷村</t>
  </si>
  <si>
    <t>黄区村</t>
  </si>
  <si>
    <t>中村村</t>
  </si>
  <si>
    <t>新苏村</t>
  </si>
  <si>
    <t>姚江村</t>
  </si>
  <si>
    <t>浒关经开区（镇）</t>
  </si>
  <si>
    <t>青灯村</t>
  </si>
  <si>
    <t>九图村</t>
  </si>
  <si>
    <t>华盛社区</t>
  </si>
  <si>
    <t>吴公村</t>
  </si>
  <si>
    <t>下山村</t>
  </si>
  <si>
    <t>横锦村</t>
  </si>
  <si>
    <t>枫桥街道</t>
  </si>
  <si>
    <t>朝红村</t>
  </si>
  <si>
    <t>序号</t>
    <phoneticPr fontId="8" type="noConversion"/>
  </si>
  <si>
    <t>申报单位</t>
    <phoneticPr fontId="8" type="noConversion"/>
  </si>
  <si>
    <t>总计</t>
    <phoneticPr fontId="8" type="noConversion"/>
  </si>
  <si>
    <t>唯亭街道</t>
    <phoneticPr fontId="8" type="noConversion"/>
  </si>
  <si>
    <t>莆田社区</t>
    <phoneticPr fontId="8" type="noConversion"/>
  </si>
  <si>
    <t>苏州市级合计</t>
    <phoneticPr fontId="1" type="noConversion"/>
  </si>
  <si>
    <t>吴江区</t>
    <phoneticPr fontId="1" type="noConversion"/>
  </si>
  <si>
    <t>高新区</t>
    <phoneticPr fontId="1" type="noConversion"/>
  </si>
  <si>
    <t>工业园区</t>
    <phoneticPr fontId="1" type="noConversion"/>
  </si>
  <si>
    <t>相城区</t>
    <phoneticPr fontId="1" type="noConversion"/>
  </si>
  <si>
    <t>水稻田</t>
    <phoneticPr fontId="1" type="noConversion"/>
  </si>
  <si>
    <t>吴中区</t>
    <phoneticPr fontId="1" type="noConversion"/>
  </si>
  <si>
    <t>补偿面积（亩）</t>
    <phoneticPr fontId="1" type="noConversion"/>
  </si>
  <si>
    <t>补偿类型</t>
  </si>
  <si>
    <t>区属</t>
  </si>
  <si>
    <t>附件1</t>
    <phoneticPr fontId="1" type="noConversion"/>
  </si>
  <si>
    <t>补偿面积（亩）</t>
  </si>
  <si>
    <t>市级补偿资金</t>
  </si>
  <si>
    <t>水稻田</t>
    <phoneticPr fontId="1" type="noConversion"/>
  </si>
  <si>
    <r>
      <rPr>
        <b/>
        <sz val="24"/>
        <rFont val="宋体"/>
        <family val="3"/>
        <charset val="134"/>
      </rPr>
      <t>分配明细</t>
    </r>
    <r>
      <rPr>
        <b/>
        <sz val="24"/>
        <rFont val="Times New Roman"/>
        <family val="1"/>
      </rPr>
      <t>-</t>
    </r>
    <r>
      <rPr>
        <b/>
        <sz val="24"/>
        <rFont val="宋体"/>
        <family val="3"/>
        <charset val="134"/>
      </rPr>
      <t>吴江区</t>
    </r>
    <phoneticPr fontId="1" type="noConversion"/>
  </si>
  <si>
    <t>单位：万元</t>
    <phoneticPr fontId="1" type="noConversion"/>
  </si>
  <si>
    <t>市级补偿资金</t>
    <phoneticPr fontId="1" type="noConversion"/>
  </si>
  <si>
    <t>分配明细-吴中</t>
    <phoneticPr fontId="1" type="noConversion"/>
  </si>
  <si>
    <t>单位：万元</t>
    <phoneticPr fontId="1" type="noConversion"/>
  </si>
  <si>
    <t>水稻田面积（亩）</t>
    <phoneticPr fontId="1" type="noConversion"/>
  </si>
  <si>
    <t>水稻田面积（亩</t>
  </si>
  <si>
    <t>市级补偿资金</t>
    <phoneticPr fontId="1" type="noConversion"/>
  </si>
  <si>
    <t>分配明细-相城</t>
    <phoneticPr fontId="1" type="noConversion"/>
  </si>
  <si>
    <t>分配明细—高新区</t>
    <phoneticPr fontId="1" type="noConversion"/>
  </si>
  <si>
    <t>市级补偿资金</t>
    <phoneticPr fontId="8" type="noConversion"/>
  </si>
  <si>
    <t>水稻田</t>
    <phoneticPr fontId="8" type="noConversion"/>
  </si>
  <si>
    <t>分配明细-工业园区</t>
    <phoneticPr fontId="8" type="noConversion"/>
  </si>
  <si>
    <t>附件2</t>
    <phoneticPr fontId="1" type="noConversion"/>
  </si>
  <si>
    <t>附件2</t>
    <phoneticPr fontId="8" type="noConversion"/>
  </si>
  <si>
    <t>本次下达补偿资金</t>
    <phoneticPr fontId="1" type="noConversion"/>
  </si>
  <si>
    <r>
      <rPr>
        <b/>
        <sz val="24"/>
        <color rgb="FF000000"/>
        <rFont val="黑体"/>
        <family val="3"/>
        <charset val="134"/>
      </rPr>
      <t xml:space="preserve">2021年度苏州市级生态补偿资金（水稻田）分配表  </t>
    </r>
    <r>
      <rPr>
        <b/>
        <sz val="18"/>
        <color rgb="FF000000"/>
        <rFont val="黑体"/>
        <family val="3"/>
        <charset val="134"/>
      </rPr>
      <t xml:space="preserve">      </t>
    </r>
    <r>
      <rPr>
        <sz val="12"/>
        <color rgb="FF000000"/>
        <rFont val="宋体"/>
        <family val="3"/>
        <charset val="134"/>
        <scheme val="minor"/>
      </rPr>
      <t>单位：万元</t>
    </r>
    <phoneticPr fontId="1" type="noConversion"/>
  </si>
  <si>
    <t xml:space="preserve">市级补偿资金合计  </t>
    <phoneticPr fontId="1" type="noConversion"/>
  </si>
  <si>
    <t>明年待下达资金</t>
    <phoneticPr fontId="1" type="noConversion"/>
  </si>
  <si>
    <t>已下达资金</t>
    <phoneticPr fontId="1" type="noConversion"/>
  </si>
</sst>
</file>

<file path=xl/styles.xml><?xml version="1.0" encoding="utf-8"?>
<styleSheet xmlns="http://schemas.openxmlformats.org/spreadsheetml/2006/main">
  <numFmts count="5">
    <numFmt numFmtId="44" formatCode="_ &quot;¥&quot;* #,##0.00_ ;_ &quot;¥&quot;* \-#,##0.00_ ;_ &quot;¥&quot;* &quot;-&quot;??_ ;_ @_ "/>
    <numFmt numFmtId="43" formatCode="_ * #,##0.00_ ;_ * \-#,##0.00_ ;_ * &quot;-&quot;??_ ;_ @_ "/>
    <numFmt numFmtId="176" formatCode="0.00_ "/>
    <numFmt numFmtId="177" formatCode="0.00_);[Red]\(0.00\)"/>
    <numFmt numFmtId="178" formatCode="0.00;_퓿"/>
  </numFmts>
  <fonts count="63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name val="宋体"/>
      <family val="3"/>
      <charset val="134"/>
    </font>
    <font>
      <sz val="16"/>
      <name val="宋体"/>
      <family val="3"/>
      <charset val="134"/>
    </font>
    <font>
      <b/>
      <sz val="20"/>
      <name val="Times New Roman"/>
      <family val="1"/>
    </font>
    <font>
      <sz val="12"/>
      <name val="Times New Roman"/>
      <family val="1"/>
    </font>
    <font>
      <b/>
      <sz val="24"/>
      <name val="Times New Roman"/>
      <family val="1"/>
    </font>
    <font>
      <b/>
      <sz val="24"/>
      <name val="宋体"/>
      <family val="3"/>
      <charset val="134"/>
    </font>
    <font>
      <sz val="9"/>
      <name val="宋体"/>
      <family val="3"/>
      <charset val="134"/>
    </font>
    <font>
      <b/>
      <sz val="12"/>
      <name val="Times New Roman"/>
      <family val="1"/>
    </font>
    <font>
      <b/>
      <sz val="16"/>
      <name val="宋体"/>
      <family val="3"/>
      <charset val="134"/>
    </font>
    <font>
      <b/>
      <sz val="16"/>
      <name val="Times New Roman"/>
      <family val="1"/>
    </font>
    <font>
      <b/>
      <sz val="12"/>
      <name val="宋体"/>
      <family val="3"/>
      <charset val="134"/>
    </font>
    <font>
      <sz val="20"/>
      <name val="仿宋"/>
      <family val="3"/>
      <charset val="134"/>
    </font>
    <font>
      <b/>
      <sz val="24"/>
      <name val="黑体"/>
      <family val="3"/>
      <charset val="134"/>
    </font>
    <font>
      <sz val="16"/>
      <name val="黑体"/>
      <family val="3"/>
      <charset val="134"/>
    </font>
    <font>
      <sz val="12"/>
      <name val="黑体"/>
      <family val="3"/>
      <charset val="134"/>
    </font>
    <font>
      <sz val="12"/>
      <name val="仿宋"/>
      <family val="3"/>
      <charset val="134"/>
    </font>
    <font>
      <sz val="13"/>
      <name val="Times New Roman"/>
      <family val="1"/>
    </font>
    <font>
      <b/>
      <sz val="12"/>
      <name val="黑体"/>
      <family val="3"/>
      <charset val="134"/>
    </font>
    <font>
      <b/>
      <sz val="16"/>
      <name val="黑体"/>
      <family val="3"/>
      <charset val="134"/>
    </font>
    <font>
      <b/>
      <sz val="13"/>
      <name val="Times New Roman"/>
      <family val="1"/>
    </font>
    <font>
      <sz val="14"/>
      <name val="仿宋"/>
      <family val="3"/>
      <charset val="134"/>
    </font>
    <font>
      <b/>
      <sz val="12"/>
      <name val="仿宋"/>
      <family val="3"/>
      <charset val="134"/>
    </font>
    <font>
      <sz val="11"/>
      <color theme="1"/>
      <name val="宋体"/>
      <family val="3"/>
      <charset val="134"/>
      <scheme val="minor"/>
    </font>
    <font>
      <sz val="20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</font>
    <font>
      <b/>
      <sz val="12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</font>
    <font>
      <sz val="12"/>
      <color indexed="8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sz val="14"/>
      <color theme="1"/>
      <name val="仿宋"/>
      <family val="3"/>
      <charset val="134"/>
    </font>
    <font>
      <sz val="14"/>
      <color theme="1"/>
      <name val="黑体"/>
      <family val="3"/>
      <charset val="134"/>
    </font>
    <font>
      <sz val="16"/>
      <color theme="1"/>
      <name val="黑体"/>
      <family val="3"/>
      <charset val="134"/>
    </font>
    <font>
      <sz val="16"/>
      <color rgb="FF000000"/>
      <name val="黑体"/>
      <family val="3"/>
      <charset val="134"/>
    </font>
    <font>
      <sz val="16"/>
      <color theme="1"/>
      <name val="仿宋"/>
      <family val="3"/>
      <charset val="134"/>
    </font>
    <font>
      <sz val="16"/>
      <name val="仿宋"/>
      <family val="3"/>
      <charset val="134"/>
    </font>
    <font>
      <sz val="16"/>
      <color rgb="FF000000"/>
      <name val="仿宋"/>
      <family val="3"/>
      <charset val="134"/>
    </font>
    <font>
      <b/>
      <sz val="18"/>
      <color rgb="FF000000"/>
      <name val="黑体"/>
      <family val="3"/>
      <charset val="134"/>
    </font>
    <font>
      <b/>
      <sz val="24"/>
      <color rgb="FF000000"/>
      <name val="黑体"/>
      <family val="3"/>
      <charset val="134"/>
    </font>
    <font>
      <sz val="12"/>
      <color rgb="FF000000"/>
      <name val="宋体"/>
      <family val="3"/>
      <charset val="134"/>
      <scheme val="minor"/>
    </font>
    <font>
      <sz val="18"/>
      <color rgb="FF000000"/>
      <name val="仿宋"/>
      <family val="3"/>
      <charset val="134"/>
    </font>
    <font>
      <sz val="11"/>
      <color indexed="8"/>
      <name val="宋体"/>
      <family val="3"/>
      <charset val="134"/>
    </font>
    <font>
      <sz val="11"/>
      <color indexed="9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b/>
      <sz val="18"/>
      <color indexed="56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theme="1"/>
      <name val="宋体"/>
      <family val="2"/>
      <scheme val="minor"/>
    </font>
    <font>
      <sz val="11"/>
      <color indexed="17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52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62"/>
      <name val="宋体"/>
      <family val="3"/>
      <charset val="134"/>
    </font>
    <font>
      <b/>
      <sz val="24"/>
      <color theme="1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inor"/>
    </font>
  </fonts>
  <fills count="2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54">
    <xf numFmtId="0" fontId="0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4" fillId="0" borderId="0"/>
    <xf numFmtId="0" fontId="2" fillId="0" borderId="0">
      <alignment vertical="center"/>
    </xf>
    <xf numFmtId="0" fontId="43" fillId="4" borderId="0" applyNumberFormat="0" applyBorder="0" applyAlignment="0" applyProtection="0">
      <alignment vertical="center"/>
    </xf>
    <xf numFmtId="0" fontId="43" fillId="4" borderId="0" applyNumberFormat="0" applyBorder="0" applyAlignment="0" applyProtection="0">
      <alignment vertical="center"/>
    </xf>
    <xf numFmtId="0" fontId="43" fillId="4" borderId="0" applyNumberFormat="0" applyBorder="0" applyAlignment="0" applyProtection="0">
      <alignment vertical="center"/>
    </xf>
    <xf numFmtId="0" fontId="43" fillId="5" borderId="0" applyNumberFormat="0" applyBorder="0" applyAlignment="0" applyProtection="0">
      <alignment vertical="center"/>
    </xf>
    <xf numFmtId="0" fontId="43" fillId="5" borderId="0" applyNumberFormat="0" applyBorder="0" applyAlignment="0" applyProtection="0">
      <alignment vertical="center"/>
    </xf>
    <xf numFmtId="0" fontId="43" fillId="5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43" fillId="7" borderId="0" applyNumberFormat="0" applyBorder="0" applyAlignment="0" applyProtection="0">
      <alignment vertical="center"/>
    </xf>
    <xf numFmtId="0" fontId="43" fillId="7" borderId="0" applyNumberFormat="0" applyBorder="0" applyAlignment="0" applyProtection="0">
      <alignment vertical="center"/>
    </xf>
    <xf numFmtId="0" fontId="43" fillId="7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43" fillId="11" borderId="0" applyNumberFormat="0" applyBorder="0" applyAlignment="0" applyProtection="0">
      <alignment vertical="center"/>
    </xf>
    <xf numFmtId="0" fontId="43" fillId="11" borderId="0" applyNumberFormat="0" applyBorder="0" applyAlignment="0" applyProtection="0">
      <alignment vertical="center"/>
    </xf>
    <xf numFmtId="0" fontId="43" fillId="11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43" fillId="7" borderId="0" applyNumberFormat="0" applyBorder="0" applyAlignment="0" applyProtection="0">
      <alignment vertical="center"/>
    </xf>
    <xf numFmtId="0" fontId="43" fillId="7" borderId="0" applyNumberFormat="0" applyBorder="0" applyAlignment="0" applyProtection="0">
      <alignment vertical="center"/>
    </xf>
    <xf numFmtId="0" fontId="43" fillId="7" borderId="0" applyNumberFormat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44" fillId="14" borderId="0" applyNumberFormat="0" applyBorder="0" applyAlignment="0" applyProtection="0">
      <alignment vertical="center"/>
    </xf>
    <xf numFmtId="0" fontId="44" fillId="14" borderId="0" applyNumberFormat="0" applyBorder="0" applyAlignment="0" applyProtection="0">
      <alignment vertical="center"/>
    </xf>
    <xf numFmtId="0" fontId="44" fillId="14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4" fillId="15" borderId="0" applyNumberFormat="0" applyBorder="0" applyAlignment="0" applyProtection="0">
      <alignment vertical="center"/>
    </xf>
    <xf numFmtId="0" fontId="44" fillId="15" borderId="0" applyNumberFormat="0" applyBorder="0" applyAlignment="0" applyProtection="0">
      <alignment vertical="center"/>
    </xf>
    <xf numFmtId="0" fontId="44" fillId="15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9" fontId="24" fillId="0" borderId="0" applyFont="0" applyFill="0" applyBorder="0" applyAlignment="0" applyProtection="0">
      <alignment vertical="center"/>
    </xf>
    <xf numFmtId="0" fontId="45" fillId="0" borderId="23" applyNumberFormat="0" applyFill="0" applyAlignment="0" applyProtection="0">
      <alignment vertical="center"/>
    </xf>
    <xf numFmtId="0" fontId="45" fillId="0" borderId="23" applyNumberFormat="0" applyFill="0" applyAlignment="0" applyProtection="0">
      <alignment vertical="center"/>
    </xf>
    <xf numFmtId="0" fontId="45" fillId="0" borderId="23" applyNumberFormat="0" applyFill="0" applyAlignment="0" applyProtection="0">
      <alignment vertical="center"/>
    </xf>
    <xf numFmtId="0" fontId="46" fillId="0" borderId="24" applyNumberFormat="0" applyFill="0" applyAlignment="0" applyProtection="0">
      <alignment vertical="center"/>
    </xf>
    <xf numFmtId="0" fontId="46" fillId="0" borderId="24" applyNumberFormat="0" applyFill="0" applyAlignment="0" applyProtection="0">
      <alignment vertical="center"/>
    </xf>
    <xf numFmtId="0" fontId="46" fillId="0" borderId="24" applyNumberFormat="0" applyFill="0" applyAlignment="0" applyProtection="0">
      <alignment vertical="center"/>
    </xf>
    <xf numFmtId="0" fontId="47" fillId="0" borderId="25" applyNumberFormat="0" applyFill="0" applyAlignment="0" applyProtection="0">
      <alignment vertical="center"/>
    </xf>
    <xf numFmtId="0" fontId="47" fillId="0" borderId="25" applyNumberFormat="0" applyFill="0" applyAlignment="0" applyProtection="0">
      <alignment vertical="center"/>
    </xf>
    <xf numFmtId="0" fontId="47" fillId="0" borderId="25" applyNumberFormat="0" applyFill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9" fillId="5" borderId="0" applyNumberFormat="0" applyBorder="0" applyAlignment="0" applyProtection="0">
      <alignment vertical="center"/>
    </xf>
    <xf numFmtId="0" fontId="49" fillId="5" borderId="0" applyNumberFormat="0" applyBorder="0" applyAlignment="0" applyProtection="0">
      <alignment vertical="center"/>
    </xf>
    <xf numFmtId="0" fontId="49" fillId="5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4" fillId="0" borderId="0"/>
    <xf numFmtId="0" fontId="2" fillId="0" borderId="0"/>
    <xf numFmtId="0" fontId="50" fillId="0" borderId="0"/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2" fillId="0" borderId="26" applyNumberFormat="0" applyFill="0" applyAlignment="0" applyProtection="0">
      <alignment vertical="center"/>
    </xf>
    <xf numFmtId="0" fontId="52" fillId="0" borderId="26" applyNumberFormat="0" applyFill="0" applyAlignment="0" applyProtection="0">
      <alignment vertical="center"/>
    </xf>
    <xf numFmtId="0" fontId="52" fillId="0" borderId="26" applyNumberFormat="0" applyFill="0" applyAlignment="0" applyProtection="0">
      <alignment vertical="center"/>
    </xf>
    <xf numFmtId="44" fontId="2" fillId="0" borderId="0" applyFont="0" applyFill="0" applyBorder="0" applyAlignment="0" applyProtection="0"/>
    <xf numFmtId="0" fontId="53" fillId="18" borderId="27" applyNumberFormat="0" applyAlignment="0" applyProtection="0">
      <alignment vertical="center"/>
    </xf>
    <xf numFmtId="0" fontId="53" fillId="18" borderId="27" applyNumberFormat="0" applyAlignment="0" applyProtection="0">
      <alignment vertical="center"/>
    </xf>
    <xf numFmtId="0" fontId="53" fillId="18" borderId="27" applyNumberFormat="0" applyAlignment="0" applyProtection="0">
      <alignment vertical="center"/>
    </xf>
    <xf numFmtId="0" fontId="54" fillId="19" borderId="28" applyNumberFormat="0" applyAlignment="0" applyProtection="0">
      <alignment vertical="center"/>
    </xf>
    <xf numFmtId="0" fontId="54" fillId="19" borderId="28" applyNumberFormat="0" applyAlignment="0" applyProtection="0">
      <alignment vertical="center"/>
    </xf>
    <xf numFmtId="0" fontId="54" fillId="19" borderId="28" applyNumberFormat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7" fillId="0" borderId="29" applyNumberFormat="0" applyFill="0" applyAlignment="0" applyProtection="0">
      <alignment vertical="center"/>
    </xf>
    <xf numFmtId="0" fontId="57" fillId="0" borderId="29" applyNumberFormat="0" applyFill="0" applyAlignment="0" applyProtection="0">
      <alignment vertical="center"/>
    </xf>
    <xf numFmtId="0" fontId="57" fillId="0" borderId="29" applyNumberFormat="0" applyFill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4" fillId="2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4" fillId="15" borderId="0" applyNumberFormat="0" applyBorder="0" applyAlignment="0" applyProtection="0">
      <alignment vertical="center"/>
    </xf>
    <xf numFmtId="0" fontId="44" fillId="15" borderId="0" applyNumberFormat="0" applyBorder="0" applyAlignment="0" applyProtection="0">
      <alignment vertical="center"/>
    </xf>
    <xf numFmtId="0" fontId="44" fillId="15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58" fillId="24" borderId="0" applyNumberFormat="0" applyBorder="0" applyAlignment="0" applyProtection="0">
      <alignment vertical="center"/>
    </xf>
    <xf numFmtId="0" fontId="58" fillId="24" borderId="0" applyNumberFormat="0" applyBorder="0" applyAlignment="0" applyProtection="0">
      <alignment vertical="center"/>
    </xf>
    <xf numFmtId="0" fontId="58" fillId="24" borderId="0" applyNumberFormat="0" applyBorder="0" applyAlignment="0" applyProtection="0">
      <alignment vertical="center"/>
    </xf>
    <xf numFmtId="0" fontId="59" fillId="18" borderId="30" applyNumberFormat="0" applyAlignment="0" applyProtection="0">
      <alignment vertical="center"/>
    </xf>
    <xf numFmtId="0" fontId="59" fillId="18" borderId="30" applyNumberFormat="0" applyAlignment="0" applyProtection="0">
      <alignment vertical="center"/>
    </xf>
    <xf numFmtId="0" fontId="59" fillId="18" borderId="30" applyNumberFormat="0" applyAlignment="0" applyProtection="0">
      <alignment vertical="center"/>
    </xf>
    <xf numFmtId="0" fontId="60" fillId="9" borderId="27" applyNumberFormat="0" applyAlignment="0" applyProtection="0">
      <alignment vertical="center"/>
    </xf>
    <xf numFmtId="0" fontId="60" fillId="9" borderId="27" applyNumberFormat="0" applyAlignment="0" applyProtection="0">
      <alignment vertical="center"/>
    </xf>
    <xf numFmtId="0" fontId="60" fillId="9" borderId="27" applyNumberFormat="0" applyAlignment="0" applyProtection="0">
      <alignment vertical="center"/>
    </xf>
    <xf numFmtId="0" fontId="2" fillId="25" borderId="31" applyNumberFormat="0" applyFont="0" applyAlignment="0" applyProtection="0">
      <alignment vertical="center"/>
    </xf>
    <xf numFmtId="0" fontId="2" fillId="25" borderId="31" applyNumberFormat="0" applyFont="0" applyAlignment="0" applyProtection="0">
      <alignment vertical="center"/>
    </xf>
    <xf numFmtId="0" fontId="2" fillId="25" borderId="31" applyNumberFormat="0" applyFont="0" applyAlignment="0" applyProtection="0">
      <alignment vertical="center"/>
    </xf>
  </cellStyleXfs>
  <cellXfs count="154">
    <xf numFmtId="0" fontId="0" fillId="0" borderId="0" xfId="0">
      <alignment vertical="center"/>
    </xf>
    <xf numFmtId="0" fontId="3" fillId="0" borderId="0" xfId="1" applyFont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11" fillId="0" borderId="0" xfId="1" applyFont="1" applyAlignment="1">
      <alignment horizontal="center" vertical="center" shrinkToFit="1"/>
    </xf>
    <xf numFmtId="0" fontId="2" fillId="0" borderId="8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0" fontId="12" fillId="0" borderId="6" xfId="1" applyFont="1" applyBorder="1" applyAlignment="1">
      <alignment horizontal="center" vertical="center"/>
    </xf>
    <xf numFmtId="0" fontId="9" fillId="0" borderId="6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 wrapText="1"/>
    </xf>
    <xf numFmtId="0" fontId="9" fillId="0" borderId="15" xfId="1" applyFont="1" applyBorder="1" applyAlignment="1">
      <alignment horizontal="center" vertical="center"/>
    </xf>
    <xf numFmtId="0" fontId="12" fillId="0" borderId="16" xfId="1" applyFont="1" applyBorder="1" applyAlignment="1">
      <alignment horizontal="center" vertical="center"/>
    </xf>
    <xf numFmtId="0" fontId="9" fillId="0" borderId="16" xfId="1" applyFont="1" applyBorder="1" applyAlignment="1">
      <alignment horizontal="center" vertical="center"/>
    </xf>
    <xf numFmtId="0" fontId="13" fillId="0" borderId="0" xfId="1" applyFont="1" applyBorder="1" applyAlignment="1">
      <alignment horizontal="center" vertical="center"/>
    </xf>
    <xf numFmtId="0" fontId="2" fillId="0" borderId="0" xfId="1"/>
    <xf numFmtId="0" fontId="2" fillId="0" borderId="0" xfId="1" applyAlignment="1">
      <alignment vertical="center"/>
    </xf>
    <xf numFmtId="0" fontId="2" fillId="0" borderId="0" xfId="1" applyFont="1"/>
    <xf numFmtId="0" fontId="15" fillId="0" borderId="0" xfId="1" applyFont="1" applyAlignment="1">
      <alignment shrinkToFit="1"/>
    </xf>
    <xf numFmtId="0" fontId="17" fillId="2" borderId="6" xfId="1" applyNumberFormat="1" applyFont="1" applyFill="1" applyBorder="1" applyAlignment="1">
      <alignment horizontal="center" vertical="center" wrapText="1"/>
    </xf>
    <xf numFmtId="0" fontId="18" fillId="2" borderId="6" xfId="1" applyNumberFormat="1" applyFont="1" applyFill="1" applyBorder="1" applyAlignment="1">
      <alignment horizontal="right" vertical="center"/>
    </xf>
    <xf numFmtId="0" fontId="17" fillId="0" borderId="0" xfId="1" applyFont="1"/>
    <xf numFmtId="0" fontId="19" fillId="2" borderId="6" xfId="1" applyNumberFormat="1" applyFont="1" applyFill="1" applyBorder="1" applyAlignment="1">
      <alignment horizontal="center" vertical="center" wrapText="1"/>
    </xf>
    <xf numFmtId="0" fontId="21" fillId="2" borderId="6" xfId="1" applyNumberFormat="1" applyFont="1" applyFill="1" applyBorder="1" applyAlignment="1">
      <alignment horizontal="right" vertical="center"/>
    </xf>
    <xf numFmtId="0" fontId="12" fillId="0" borderId="0" xfId="1" applyFont="1"/>
    <xf numFmtId="0" fontId="22" fillId="0" borderId="6" xfId="1" applyNumberFormat="1" applyFont="1" applyFill="1" applyBorder="1" applyAlignment="1">
      <alignment horizontal="center" vertical="center" wrapText="1"/>
    </xf>
    <xf numFmtId="0" fontId="2" fillId="0" borderId="0" xfId="1" applyFill="1"/>
    <xf numFmtId="0" fontId="18" fillId="0" borderId="6" xfId="1" applyNumberFormat="1" applyFont="1" applyFill="1" applyBorder="1" applyAlignment="1">
      <alignment horizontal="right" vertical="center"/>
    </xf>
    <xf numFmtId="0" fontId="19" fillId="0" borderId="6" xfId="1" applyNumberFormat="1" applyFont="1" applyFill="1" applyBorder="1" applyAlignment="1">
      <alignment horizontal="center" vertical="center" wrapText="1"/>
    </xf>
    <xf numFmtId="0" fontId="21" fillId="0" borderId="6" xfId="1" applyNumberFormat="1" applyFont="1" applyFill="1" applyBorder="1" applyAlignment="1">
      <alignment horizontal="right" vertical="center"/>
    </xf>
    <xf numFmtId="0" fontId="12" fillId="0" borderId="0" xfId="1" applyFont="1" applyFill="1"/>
    <xf numFmtId="0" fontId="21" fillId="2" borderId="10" xfId="1" applyNumberFormat="1" applyFont="1" applyFill="1" applyBorder="1" applyAlignment="1">
      <alignment horizontal="right" vertical="center"/>
    </xf>
    <xf numFmtId="0" fontId="21" fillId="2" borderId="16" xfId="1" applyNumberFormat="1" applyFont="1" applyFill="1" applyBorder="1" applyAlignment="1">
      <alignment horizontal="right" vertical="center"/>
    </xf>
    <xf numFmtId="0" fontId="16" fillId="0" borderId="5" xfId="1" applyFont="1" applyBorder="1" applyAlignment="1">
      <alignment horizontal="center" vertical="center"/>
    </xf>
    <xf numFmtId="0" fontId="17" fillId="0" borderId="6" xfId="1" applyFont="1" applyBorder="1" applyAlignment="1">
      <alignment horizontal="center" vertical="center"/>
    </xf>
    <xf numFmtId="0" fontId="17" fillId="3" borderId="6" xfId="1" applyFont="1" applyFill="1" applyBorder="1" applyAlignment="1">
      <alignment horizontal="center" vertical="center"/>
    </xf>
    <xf numFmtId="0" fontId="23" fillId="0" borderId="6" xfId="1" applyFont="1" applyBorder="1" applyAlignment="1">
      <alignment horizontal="center" vertical="center"/>
    </xf>
    <xf numFmtId="0" fontId="23" fillId="3" borderId="6" xfId="1" applyFont="1" applyFill="1" applyBorder="1" applyAlignment="1">
      <alignment horizontal="center" vertical="center"/>
    </xf>
    <xf numFmtId="0" fontId="17" fillId="0" borderId="6" xfId="1" applyFont="1" applyBorder="1" applyAlignment="1">
      <alignment horizontal="center"/>
    </xf>
    <xf numFmtId="0" fontId="17" fillId="0" borderId="6" xfId="1" applyFont="1" applyFill="1" applyBorder="1" applyAlignment="1">
      <alignment horizontal="center" vertical="center"/>
    </xf>
    <xf numFmtId="176" fontId="17" fillId="0" borderId="6" xfId="1" applyNumberFormat="1" applyFont="1" applyFill="1" applyBorder="1" applyAlignment="1">
      <alignment horizontal="center" vertical="center"/>
    </xf>
    <xf numFmtId="0" fontId="16" fillId="0" borderId="15" xfId="1" applyFont="1" applyBorder="1" applyAlignment="1">
      <alignment horizontal="center" vertical="center"/>
    </xf>
    <xf numFmtId="0" fontId="17" fillId="0" borderId="16" xfId="1" applyFont="1" applyBorder="1" applyAlignment="1">
      <alignment horizontal="center" vertical="center"/>
    </xf>
    <xf numFmtId="0" fontId="23" fillId="0" borderId="16" xfId="1" applyFont="1" applyBorder="1" applyAlignment="1">
      <alignment horizontal="center" vertical="center"/>
    </xf>
    <xf numFmtId="0" fontId="24" fillId="0" borderId="0" xfId="7"/>
    <xf numFmtId="0" fontId="26" fillId="0" borderId="6" xfId="7" applyFont="1" applyBorder="1" applyAlignment="1">
      <alignment horizontal="center" vertical="center"/>
    </xf>
    <xf numFmtId="177" fontId="26" fillId="0" borderId="6" xfId="7" applyNumberFormat="1" applyFont="1" applyBorder="1" applyAlignment="1">
      <alignment horizontal="center" vertical="center"/>
    </xf>
    <xf numFmtId="177" fontId="27" fillId="0" borderId="6" xfId="7" applyNumberFormat="1" applyFont="1" applyBorder="1" applyAlignment="1">
      <alignment horizontal="center" vertical="center"/>
    </xf>
    <xf numFmtId="0" fontId="26" fillId="3" borderId="6" xfId="7" applyFont="1" applyFill="1" applyBorder="1" applyAlignment="1">
      <alignment horizontal="center" vertical="center"/>
    </xf>
    <xf numFmtId="177" fontId="26" fillId="3" borderId="6" xfId="7" applyNumberFormat="1" applyFont="1" applyFill="1" applyBorder="1" applyAlignment="1">
      <alignment horizontal="center" vertical="center"/>
    </xf>
    <xf numFmtId="177" fontId="27" fillId="3" borderId="6" xfId="7" applyNumberFormat="1" applyFont="1" applyFill="1" applyBorder="1" applyAlignment="1">
      <alignment horizontal="center" vertical="center"/>
    </xf>
    <xf numFmtId="0" fontId="24" fillId="3" borderId="0" xfId="7" applyFill="1"/>
    <xf numFmtId="177" fontId="28" fillId="0" borderId="6" xfId="7" applyNumberFormat="1" applyFont="1" applyBorder="1" applyAlignment="1">
      <alignment horizontal="center" vertical="center"/>
    </xf>
    <xf numFmtId="0" fontId="26" fillId="0" borderId="6" xfId="7" applyFont="1" applyFill="1" applyBorder="1" applyAlignment="1">
      <alignment horizontal="center" vertical="center"/>
    </xf>
    <xf numFmtId="177" fontId="26" fillId="0" borderId="6" xfId="7" applyNumberFormat="1" applyFont="1" applyFill="1" applyBorder="1" applyAlignment="1">
      <alignment horizontal="center" vertical="center"/>
    </xf>
    <xf numFmtId="177" fontId="29" fillId="0" borderId="6" xfId="7" applyNumberFormat="1" applyFont="1" applyBorder="1" applyAlignment="1">
      <alignment horizontal="center" vertical="center"/>
    </xf>
    <xf numFmtId="0" fontId="30" fillId="0" borderId="6" xfId="7" applyFont="1" applyFill="1" applyBorder="1" applyAlignment="1">
      <alignment horizontal="center" vertical="center"/>
    </xf>
    <xf numFmtId="177" fontId="31" fillId="0" borderId="6" xfId="7" applyNumberFormat="1" applyFont="1" applyBorder="1" applyAlignment="1">
      <alignment horizontal="center" vertical="center"/>
    </xf>
    <xf numFmtId="0" fontId="31" fillId="0" borderId="0" xfId="7" applyFont="1"/>
    <xf numFmtId="0" fontId="16" fillId="0" borderId="6" xfId="1" applyFont="1" applyBorder="1" applyAlignment="1">
      <alignment horizontal="center" vertical="center"/>
    </xf>
    <xf numFmtId="0" fontId="15" fillId="0" borderId="6" xfId="1" applyFont="1" applyBorder="1" applyAlignment="1">
      <alignment horizontal="center" vertical="center" shrinkToFit="1"/>
    </xf>
    <xf numFmtId="0" fontId="32" fillId="3" borderId="0" xfId="0" applyFont="1" applyFill="1">
      <alignment vertical="center"/>
    </xf>
    <xf numFmtId="0" fontId="33" fillId="3" borderId="0" xfId="0" applyFont="1" applyFill="1">
      <alignment vertical="center"/>
    </xf>
    <xf numFmtId="0" fontId="34" fillId="3" borderId="17" xfId="0" applyFont="1" applyFill="1" applyBorder="1" applyAlignment="1">
      <alignment horizontal="center" vertical="center"/>
    </xf>
    <xf numFmtId="0" fontId="34" fillId="3" borderId="16" xfId="0" applyFont="1" applyFill="1" applyBorder="1" applyAlignment="1">
      <alignment horizontal="center" vertical="center"/>
    </xf>
    <xf numFmtId="0" fontId="34" fillId="3" borderId="18" xfId="0" applyFont="1" applyFill="1" applyBorder="1" applyAlignment="1">
      <alignment horizontal="center" vertical="center"/>
    </xf>
    <xf numFmtId="0" fontId="36" fillId="3" borderId="7" xfId="0" applyFont="1" applyFill="1" applyBorder="1" applyAlignment="1">
      <alignment horizontal="center" vertical="center"/>
    </xf>
    <xf numFmtId="0" fontId="36" fillId="3" borderId="6" xfId="0" applyFont="1" applyFill="1" applyBorder="1" applyAlignment="1">
      <alignment horizontal="center" vertical="center"/>
    </xf>
    <xf numFmtId="0" fontId="36" fillId="3" borderId="20" xfId="0" applyFont="1" applyFill="1" applyBorder="1" applyAlignment="1">
      <alignment horizontal="center" vertical="center"/>
    </xf>
    <xf numFmtId="0" fontId="37" fillId="0" borderId="6" xfId="8" applyFont="1" applyBorder="1" applyAlignment="1">
      <alignment horizontal="center" vertical="center"/>
    </xf>
    <xf numFmtId="0" fontId="38" fillId="3" borderId="21" xfId="0" applyFont="1" applyFill="1" applyBorder="1" applyAlignment="1">
      <alignment horizontal="center" vertical="center" wrapText="1"/>
    </xf>
    <xf numFmtId="0" fontId="35" fillId="3" borderId="5" xfId="0" applyFont="1" applyFill="1" applyBorder="1" applyAlignment="1">
      <alignment horizontal="center" vertical="center" wrapText="1"/>
    </xf>
    <xf numFmtId="0" fontId="34" fillId="3" borderId="3" xfId="0" applyFont="1" applyFill="1" applyBorder="1" applyAlignment="1">
      <alignment vertical="center" wrapText="1"/>
    </xf>
    <xf numFmtId="0" fontId="35" fillId="3" borderId="3" xfId="0" applyFont="1" applyFill="1" applyBorder="1" applyAlignment="1">
      <alignment horizontal="center" vertical="center" wrapText="1"/>
    </xf>
    <xf numFmtId="0" fontId="35" fillId="3" borderId="2" xfId="0" applyFont="1" applyFill="1" applyBorder="1" applyAlignment="1">
      <alignment horizontal="center" vertical="center" wrapText="1"/>
    </xf>
    <xf numFmtId="0" fontId="42" fillId="3" borderId="0" xfId="0" applyFont="1" applyFill="1" applyAlignment="1">
      <alignment horizontal="justify" vertical="center"/>
    </xf>
    <xf numFmtId="178" fontId="37" fillId="0" borderId="6" xfId="8" applyNumberFormat="1" applyFont="1" applyBorder="1" applyAlignment="1">
      <alignment horizontal="center" vertical="center"/>
    </xf>
    <xf numFmtId="176" fontId="37" fillId="0" borderId="6" xfId="8" applyNumberFormat="1" applyFont="1" applyBorder="1" applyAlignment="1">
      <alignment horizontal="center" vertical="center"/>
    </xf>
    <xf numFmtId="176" fontId="17" fillId="0" borderId="6" xfId="1" applyNumberFormat="1" applyFont="1" applyBorder="1"/>
    <xf numFmtId="176" fontId="17" fillId="0" borderId="16" xfId="1" applyNumberFormat="1" applyFont="1" applyBorder="1"/>
    <xf numFmtId="176" fontId="34" fillId="3" borderId="16" xfId="0" applyNumberFormat="1" applyFont="1" applyFill="1" applyBorder="1" applyAlignment="1">
      <alignment horizontal="center" vertical="center"/>
    </xf>
    <xf numFmtId="178" fontId="34" fillId="3" borderId="18" xfId="0" applyNumberFormat="1" applyFont="1" applyFill="1" applyBorder="1" applyAlignment="1">
      <alignment horizontal="center" vertical="center"/>
    </xf>
    <xf numFmtId="0" fontId="11" fillId="0" borderId="0" xfId="1" applyFont="1" applyBorder="1" applyAlignment="1">
      <alignment horizontal="center" vertical="center" shrinkToFit="1"/>
    </xf>
    <xf numFmtId="176" fontId="5" fillId="0" borderId="6" xfId="1" applyNumberFormat="1" applyFont="1" applyBorder="1" applyAlignment="1">
      <alignment horizontal="center" vertical="center"/>
    </xf>
    <xf numFmtId="176" fontId="9" fillId="0" borderId="6" xfId="1" applyNumberFormat="1" applyFont="1" applyBorder="1" applyAlignment="1">
      <alignment horizontal="center" vertical="center"/>
    </xf>
    <xf numFmtId="176" fontId="18" fillId="2" borderId="6" xfId="1" applyNumberFormat="1" applyFont="1" applyFill="1" applyBorder="1" applyAlignment="1">
      <alignment horizontal="right" vertical="center"/>
    </xf>
    <xf numFmtId="176" fontId="21" fillId="2" borderId="6" xfId="1" applyNumberFormat="1" applyFont="1" applyFill="1" applyBorder="1" applyAlignment="1">
      <alignment horizontal="right" vertical="center"/>
    </xf>
    <xf numFmtId="176" fontId="17" fillId="3" borderId="6" xfId="1" applyNumberFormat="1" applyFont="1" applyFill="1" applyBorder="1" applyAlignment="1">
      <alignment horizontal="center" vertical="center"/>
    </xf>
    <xf numFmtId="176" fontId="23" fillId="3" borderId="6" xfId="1" applyNumberFormat="1" applyFont="1" applyFill="1" applyBorder="1" applyAlignment="1">
      <alignment horizontal="center" vertical="center"/>
    </xf>
    <xf numFmtId="0" fontId="62" fillId="0" borderId="6" xfId="7" applyFont="1" applyBorder="1" applyAlignment="1">
      <alignment horizontal="center" vertical="center"/>
    </xf>
    <xf numFmtId="0" fontId="25" fillId="0" borderId="0" xfId="7" applyFont="1"/>
    <xf numFmtId="0" fontId="6" fillId="0" borderId="0" xfId="1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/>
    </xf>
    <xf numFmtId="0" fontId="10" fillId="0" borderId="6" xfId="1" applyFont="1" applyBorder="1" applyAlignment="1">
      <alignment horizontal="center" vertical="center" shrinkToFit="1"/>
    </xf>
    <xf numFmtId="0" fontId="34" fillId="0" borderId="22" xfId="0" applyFont="1" applyFill="1" applyBorder="1" applyAlignment="1">
      <alignment horizontal="center" vertical="center" wrapText="1"/>
    </xf>
    <xf numFmtId="0" fontId="23" fillId="0" borderId="6" xfId="1" applyFont="1" applyFill="1" applyBorder="1" applyAlignment="1">
      <alignment horizontal="center" vertical="center"/>
    </xf>
    <xf numFmtId="0" fontId="39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35" fillId="3" borderId="10" xfId="0" applyFont="1" applyFill="1" applyBorder="1" applyAlignment="1">
      <alignment horizontal="center" vertical="center" wrapText="1"/>
    </xf>
    <xf numFmtId="0" fontId="38" fillId="3" borderId="12" xfId="0" applyFont="1" applyFill="1" applyBorder="1" applyAlignment="1">
      <alignment horizontal="center" vertical="center" wrapText="1"/>
    </xf>
    <xf numFmtId="0" fontId="35" fillId="3" borderId="19" xfId="0" applyFont="1" applyFill="1" applyBorder="1" applyAlignment="1">
      <alignment horizontal="center" vertical="center" wrapText="1"/>
    </xf>
    <xf numFmtId="0" fontId="35" fillId="3" borderId="18" xfId="0" applyFont="1" applyFill="1" applyBorder="1" applyAlignment="1">
      <alignment horizontal="center" vertical="center" wrapText="1"/>
    </xf>
    <xf numFmtId="0" fontId="16" fillId="0" borderId="5" xfId="1" applyFont="1" applyBorder="1" applyAlignment="1">
      <alignment horizontal="center" vertical="center"/>
    </xf>
    <xf numFmtId="0" fontId="19" fillId="0" borderId="5" xfId="1" applyFont="1" applyBorder="1" applyAlignment="1">
      <alignment horizontal="center" vertical="center"/>
    </xf>
    <xf numFmtId="0" fontId="15" fillId="2" borderId="6" xfId="1" applyNumberFormat="1" applyFont="1" applyFill="1" applyBorder="1" applyAlignment="1">
      <alignment horizontal="center" vertical="center" wrapText="1"/>
    </xf>
    <xf numFmtId="0" fontId="20" fillId="2" borderId="6" xfId="1" applyNumberFormat="1" applyFont="1" applyFill="1" applyBorder="1" applyAlignment="1">
      <alignment horizontal="center" vertical="center" wrapText="1"/>
    </xf>
    <xf numFmtId="0" fontId="19" fillId="2" borderId="15" xfId="1" applyNumberFormat="1" applyFont="1" applyFill="1" applyBorder="1" applyAlignment="1">
      <alignment horizontal="center" vertical="center" wrapText="1"/>
    </xf>
    <xf numFmtId="0" fontId="19" fillId="2" borderId="16" xfId="1" applyNumberFormat="1" applyFont="1" applyFill="1" applyBorder="1" applyAlignment="1">
      <alignment horizontal="center" vertical="center" wrapText="1"/>
    </xf>
    <xf numFmtId="0" fontId="19" fillId="2" borderId="1" xfId="1" applyNumberFormat="1" applyFont="1" applyFill="1" applyBorder="1" applyAlignment="1">
      <alignment horizontal="center" vertical="center" wrapText="1"/>
    </xf>
    <xf numFmtId="0" fontId="19" fillId="0" borderId="9" xfId="1" applyFont="1" applyBorder="1" applyAlignment="1">
      <alignment horizontal="center" vertical="center"/>
    </xf>
    <xf numFmtId="0" fontId="20" fillId="2" borderId="10" xfId="1" applyNumberFormat="1" applyFont="1" applyFill="1" applyBorder="1" applyAlignment="1">
      <alignment horizontal="center" vertical="center" wrapText="1"/>
    </xf>
    <xf numFmtId="0" fontId="16" fillId="0" borderId="5" xfId="1" applyFont="1" applyFill="1" applyBorder="1" applyAlignment="1">
      <alignment horizontal="center" vertical="center"/>
    </xf>
    <xf numFmtId="0" fontId="19" fillId="0" borderId="5" xfId="1" applyFont="1" applyFill="1" applyBorder="1" applyAlignment="1">
      <alignment horizontal="center" vertical="center"/>
    </xf>
    <xf numFmtId="0" fontId="15" fillId="0" borderId="6" xfId="1" applyNumberFormat="1" applyFont="1" applyFill="1" applyBorder="1" applyAlignment="1">
      <alignment horizontal="center" vertical="center" wrapText="1"/>
    </xf>
    <xf numFmtId="0" fontId="20" fillId="0" borderId="6" xfId="1" applyNumberFormat="1" applyFont="1" applyFill="1" applyBorder="1" applyAlignment="1">
      <alignment horizontal="center" vertical="center" wrapText="1"/>
    </xf>
    <xf numFmtId="0" fontId="15" fillId="0" borderId="32" xfId="1" applyFont="1" applyBorder="1" applyAlignment="1">
      <alignment horizontal="center" vertical="center" shrinkToFit="1"/>
    </xf>
    <xf numFmtId="0" fontId="15" fillId="0" borderId="22" xfId="1" applyFont="1" applyBorder="1" applyAlignment="1">
      <alignment horizontal="center" vertical="center" shrinkToFit="1"/>
    </xf>
    <xf numFmtId="0" fontId="14" fillId="0" borderId="0" xfId="1" applyFont="1" applyBorder="1" applyAlignment="1">
      <alignment horizontal="center" vertical="center"/>
    </xf>
    <xf numFmtId="0" fontId="2" fillId="0" borderId="1" xfId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15" fillId="0" borderId="2" xfId="1" applyFont="1" applyBorder="1" applyAlignment="1">
      <alignment horizontal="center" vertical="center" shrinkToFit="1"/>
    </xf>
    <xf numFmtId="0" fontId="15" fillId="0" borderId="5" xfId="1" applyFont="1" applyBorder="1" applyAlignment="1">
      <alignment horizontal="center" vertical="center" shrinkToFit="1"/>
    </xf>
    <xf numFmtId="0" fontId="15" fillId="0" borderId="3" xfId="1" applyFont="1" applyBorder="1" applyAlignment="1">
      <alignment horizontal="center" vertical="center" shrinkToFit="1"/>
    </xf>
    <xf numFmtId="0" fontId="15" fillId="0" borderId="6" xfId="1" applyFont="1" applyBorder="1" applyAlignment="1">
      <alignment horizontal="center" vertical="center" shrinkToFit="1"/>
    </xf>
    <xf numFmtId="0" fontId="23" fillId="0" borderId="19" xfId="1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6" fillId="0" borderId="6" xfId="7" applyFont="1" applyBorder="1" applyAlignment="1">
      <alignment horizontal="center" vertical="center"/>
    </xf>
    <xf numFmtId="0" fontId="26" fillId="0" borderId="6" xfId="7" applyFont="1" applyBorder="1" applyAlignment="1">
      <alignment horizontal="center" vertical="center" wrapText="1"/>
    </xf>
    <xf numFmtId="0" fontId="28" fillId="0" borderId="6" xfId="7" applyFont="1" applyBorder="1" applyAlignment="1">
      <alignment horizontal="center" vertical="center"/>
    </xf>
    <xf numFmtId="0" fontId="62" fillId="0" borderId="6" xfId="7" applyFont="1" applyBorder="1" applyAlignment="1">
      <alignment horizontal="center" vertical="center"/>
    </xf>
    <xf numFmtId="0" fontId="61" fillId="0" borderId="0" xfId="7" applyFont="1" applyAlignment="1">
      <alignment horizontal="center" vertical="center"/>
    </xf>
    <xf numFmtId="0" fontId="26" fillId="0" borderId="33" xfId="7" applyFont="1" applyBorder="1" applyAlignment="1">
      <alignment horizontal="right" vertical="center"/>
    </xf>
    <xf numFmtId="0" fontId="62" fillId="0" borderId="8" xfId="7" applyFont="1" applyBorder="1" applyAlignment="1">
      <alignment horizontal="center" vertical="center"/>
    </xf>
    <xf numFmtId="0" fontId="62" fillId="0" borderId="20" xfId="7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/>
    </xf>
    <xf numFmtId="0" fontId="12" fillId="0" borderId="6" xfId="1" applyFont="1" applyBorder="1" applyAlignment="1">
      <alignment horizontal="center" vertical="center" wrapText="1"/>
    </xf>
    <xf numFmtId="0" fontId="6" fillId="0" borderId="0" xfId="1" applyFont="1" applyBorder="1" applyAlignment="1">
      <alignment horizontal="center" vertical="center"/>
    </xf>
    <xf numFmtId="0" fontId="12" fillId="0" borderId="33" xfId="1" applyFont="1" applyBorder="1" applyAlignment="1">
      <alignment horizontal="right" vertical="center"/>
    </xf>
    <xf numFmtId="0" fontId="0" fillId="0" borderId="33" xfId="0" applyBorder="1" applyAlignment="1">
      <alignment horizontal="right" vertical="center"/>
    </xf>
    <xf numFmtId="0" fontId="10" fillId="0" borderId="6" xfId="1" applyFont="1" applyBorder="1" applyAlignment="1">
      <alignment horizontal="center" vertical="center" shrinkToFit="1"/>
    </xf>
    <xf numFmtId="0" fontId="11" fillId="0" borderId="6" xfId="1" applyFont="1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9" fillId="0" borderId="9" xfId="1" applyFont="1" applyBorder="1" applyAlignment="1">
      <alignment horizontal="center" vertical="center"/>
    </xf>
    <xf numFmtId="0" fontId="9" fillId="0" borderId="11" xfId="1" applyFont="1" applyBorder="1" applyAlignment="1">
      <alignment horizontal="center" vertical="center"/>
    </xf>
    <xf numFmtId="0" fontId="9" fillId="0" borderId="13" xfId="1" applyFont="1" applyBorder="1" applyAlignment="1">
      <alignment horizontal="center" vertical="center"/>
    </xf>
    <xf numFmtId="0" fontId="12" fillId="0" borderId="10" xfId="1" applyFont="1" applyBorder="1" applyAlignment="1">
      <alignment horizontal="center" vertical="center" wrapText="1"/>
    </xf>
    <xf numFmtId="0" fontId="12" fillId="0" borderId="12" xfId="1" applyFont="1" applyBorder="1" applyAlignment="1">
      <alignment horizontal="center" vertical="center" wrapText="1"/>
    </xf>
    <xf numFmtId="0" fontId="12" fillId="0" borderId="14" xfId="1" applyFont="1" applyBorder="1" applyAlignment="1">
      <alignment horizontal="center" vertical="center" wrapText="1"/>
    </xf>
    <xf numFmtId="0" fontId="12" fillId="0" borderId="10" xfId="1" applyFont="1" applyBorder="1" applyAlignment="1">
      <alignment horizontal="center" vertical="center"/>
    </xf>
    <xf numFmtId="0" fontId="12" fillId="0" borderId="12" xfId="1" applyFont="1" applyBorder="1" applyAlignment="1">
      <alignment horizontal="center" vertical="center"/>
    </xf>
    <xf numFmtId="0" fontId="12" fillId="0" borderId="14" xfId="1" applyFont="1" applyBorder="1" applyAlignment="1">
      <alignment horizontal="center" vertical="center"/>
    </xf>
    <xf numFmtId="0" fontId="34" fillId="0" borderId="4" xfId="0" applyFont="1" applyFill="1" applyBorder="1" applyAlignment="1">
      <alignment horizontal="center" vertical="center" wrapText="1"/>
    </xf>
  </cellXfs>
  <cellStyles count="154">
    <cellStyle name="20% - 强调文字颜色 1 2" xfId="9"/>
    <cellStyle name="20% - 强调文字颜色 1 3" xfId="10"/>
    <cellStyle name="20% - 强调文字颜色 1 4" xfId="11"/>
    <cellStyle name="20% - 强调文字颜色 2 2" xfId="12"/>
    <cellStyle name="20% - 强调文字颜色 2 3" xfId="13"/>
    <cellStyle name="20% - 强调文字颜色 2 4" xfId="14"/>
    <cellStyle name="20% - 强调文字颜色 3 2" xfId="15"/>
    <cellStyle name="20% - 强调文字颜色 3 3" xfId="16"/>
    <cellStyle name="20% - 强调文字颜色 3 4" xfId="17"/>
    <cellStyle name="20% - 强调文字颜色 4 2" xfId="18"/>
    <cellStyle name="20% - 强调文字颜色 4 3" xfId="19"/>
    <cellStyle name="20% - 强调文字颜色 4 4" xfId="20"/>
    <cellStyle name="20% - 强调文字颜色 5 2" xfId="21"/>
    <cellStyle name="20% - 强调文字颜色 5 3" xfId="22"/>
    <cellStyle name="20% - 强调文字颜色 5 4" xfId="23"/>
    <cellStyle name="20% - 强调文字颜色 6 2" xfId="24"/>
    <cellStyle name="20% - 强调文字颜色 6 3" xfId="25"/>
    <cellStyle name="20% - 强调文字颜色 6 4" xfId="26"/>
    <cellStyle name="40% - 强调文字颜色 1 2" xfId="27"/>
    <cellStyle name="40% - 强调文字颜色 1 3" xfId="28"/>
    <cellStyle name="40% - 强调文字颜色 1 4" xfId="29"/>
    <cellStyle name="40% - 强调文字颜色 2 2" xfId="30"/>
    <cellStyle name="40% - 强调文字颜色 2 3" xfId="31"/>
    <cellStyle name="40% - 强调文字颜色 2 4" xfId="32"/>
    <cellStyle name="40% - 强调文字颜色 3 2" xfId="33"/>
    <cellStyle name="40% - 强调文字颜色 3 3" xfId="34"/>
    <cellStyle name="40% - 强调文字颜色 3 4" xfId="35"/>
    <cellStyle name="40% - 强调文字颜色 4 2" xfId="36"/>
    <cellStyle name="40% - 强调文字颜色 4 3" xfId="37"/>
    <cellStyle name="40% - 强调文字颜色 4 4" xfId="38"/>
    <cellStyle name="40% - 强调文字颜色 5 2" xfId="39"/>
    <cellStyle name="40% - 强调文字颜色 5 3" xfId="40"/>
    <cellStyle name="40% - 强调文字颜色 5 4" xfId="41"/>
    <cellStyle name="40% - 强调文字颜色 6 2" xfId="42"/>
    <cellStyle name="40% - 强调文字颜色 6 3" xfId="43"/>
    <cellStyle name="40% - 强调文字颜色 6 4" xfId="44"/>
    <cellStyle name="60% - 强调文字颜色 1 2" xfId="45"/>
    <cellStyle name="60% - 强调文字颜色 1 3" xfId="46"/>
    <cellStyle name="60% - 强调文字颜色 1 4" xfId="47"/>
    <cellStyle name="60% - 强调文字颜色 2 2" xfId="48"/>
    <cellStyle name="60% - 强调文字颜色 2 3" xfId="49"/>
    <cellStyle name="60% - 强调文字颜色 2 4" xfId="50"/>
    <cellStyle name="60% - 强调文字颜色 3 2" xfId="51"/>
    <cellStyle name="60% - 强调文字颜色 3 3" xfId="52"/>
    <cellStyle name="60% - 强调文字颜色 3 4" xfId="53"/>
    <cellStyle name="60% - 强调文字颜色 4 2" xfId="54"/>
    <cellStyle name="60% - 强调文字颜色 4 3" xfId="55"/>
    <cellStyle name="60% - 强调文字颜色 4 4" xfId="56"/>
    <cellStyle name="60% - 强调文字颜色 5 2" xfId="57"/>
    <cellStyle name="60% - 强调文字颜色 5 3" xfId="58"/>
    <cellStyle name="60% - 强调文字颜色 5 4" xfId="59"/>
    <cellStyle name="60% - 强调文字颜色 6 2" xfId="60"/>
    <cellStyle name="60% - 强调文字颜色 6 3" xfId="61"/>
    <cellStyle name="60% - 强调文字颜色 6 4" xfId="62"/>
    <cellStyle name="百分比 2" xfId="63"/>
    <cellStyle name="标题 1 2" xfId="64"/>
    <cellStyle name="标题 1 3" xfId="65"/>
    <cellStyle name="标题 1 4" xfId="66"/>
    <cellStyle name="标题 2 2" xfId="67"/>
    <cellStyle name="标题 2 3" xfId="68"/>
    <cellStyle name="标题 2 4" xfId="69"/>
    <cellStyle name="标题 3 2" xfId="70"/>
    <cellStyle name="标题 3 3" xfId="71"/>
    <cellStyle name="标题 3 4" xfId="72"/>
    <cellStyle name="标题 4 2" xfId="73"/>
    <cellStyle name="标题 4 3" xfId="74"/>
    <cellStyle name="标题 4 4" xfId="75"/>
    <cellStyle name="标题 5" xfId="76"/>
    <cellStyle name="标题 6" xfId="77"/>
    <cellStyle name="标题 7" xfId="78"/>
    <cellStyle name="差 2" xfId="79"/>
    <cellStyle name="差 3" xfId="80"/>
    <cellStyle name="差 4" xfId="81"/>
    <cellStyle name="常规" xfId="0" builtinId="0"/>
    <cellStyle name="常规 2" xfId="1"/>
    <cellStyle name="常规 2 2" xfId="2"/>
    <cellStyle name="常规 2 2 2" xfId="82"/>
    <cellStyle name="常规 2 2 2 2" xfId="83"/>
    <cellStyle name="常规 2 2 2 2 2" xfId="84"/>
    <cellStyle name="常规 2 2 3" xfId="85"/>
    <cellStyle name="常规 2 2 3 2" xfId="86"/>
    <cellStyle name="常规 2 2 4" xfId="87"/>
    <cellStyle name="常规 2 3" xfId="3"/>
    <cellStyle name="常规 2 3 2" xfId="88"/>
    <cellStyle name="常规 2 3 3" xfId="89"/>
    <cellStyle name="常规 2 4" xfId="90"/>
    <cellStyle name="常规 2 4 2" xfId="91"/>
    <cellStyle name="常规 3" xfId="4"/>
    <cellStyle name="常规 3 2" xfId="5"/>
    <cellStyle name="常规 3 2 2" xfId="92"/>
    <cellStyle name="常规 3 2 3" xfId="93"/>
    <cellStyle name="常规 3 3" xfId="6"/>
    <cellStyle name="常规 3 3 2" xfId="94"/>
    <cellStyle name="常规 3 3 3" xfId="95"/>
    <cellStyle name="常规 3 4" xfId="96"/>
    <cellStyle name="常规 4" xfId="7"/>
    <cellStyle name="常规 4 2" xfId="97"/>
    <cellStyle name="常规 5" xfId="98"/>
    <cellStyle name="常规 6" xfId="99"/>
    <cellStyle name="常规 7" xfId="8"/>
    <cellStyle name="好 2" xfId="100"/>
    <cellStyle name="好 3" xfId="101"/>
    <cellStyle name="好 4" xfId="102"/>
    <cellStyle name="汇总 2" xfId="103"/>
    <cellStyle name="汇总 3" xfId="104"/>
    <cellStyle name="汇总 4" xfId="105"/>
    <cellStyle name="货币 2" xfId="106"/>
    <cellStyle name="计算 2" xfId="107"/>
    <cellStyle name="计算 3" xfId="108"/>
    <cellStyle name="计算 4" xfId="109"/>
    <cellStyle name="检查单元格 2" xfId="110"/>
    <cellStyle name="检查单元格 3" xfId="111"/>
    <cellStyle name="检查单元格 4" xfId="112"/>
    <cellStyle name="解释性文本 2" xfId="113"/>
    <cellStyle name="解释性文本 3" xfId="114"/>
    <cellStyle name="解释性文本 4" xfId="115"/>
    <cellStyle name="警告文本 2" xfId="116"/>
    <cellStyle name="警告文本 3" xfId="117"/>
    <cellStyle name="警告文本 4" xfId="118"/>
    <cellStyle name="链接单元格 2" xfId="119"/>
    <cellStyle name="链接单元格 3" xfId="120"/>
    <cellStyle name="链接单元格 4" xfId="121"/>
    <cellStyle name="千位分隔 2" xfId="122"/>
    <cellStyle name="千位分隔 2 2" xfId="123"/>
    <cellStyle name="强调文字颜色 1 2" xfId="124"/>
    <cellStyle name="强调文字颜色 1 3" xfId="125"/>
    <cellStyle name="强调文字颜色 1 4" xfId="126"/>
    <cellStyle name="强调文字颜色 2 2" xfId="127"/>
    <cellStyle name="强调文字颜色 2 3" xfId="128"/>
    <cellStyle name="强调文字颜色 2 4" xfId="129"/>
    <cellStyle name="强调文字颜色 3 2" xfId="130"/>
    <cellStyle name="强调文字颜色 3 3" xfId="131"/>
    <cellStyle name="强调文字颜色 3 4" xfId="132"/>
    <cellStyle name="强调文字颜色 4 2" xfId="133"/>
    <cellStyle name="强调文字颜色 4 3" xfId="134"/>
    <cellStyle name="强调文字颜色 4 4" xfId="135"/>
    <cellStyle name="强调文字颜色 5 2" xfId="136"/>
    <cellStyle name="强调文字颜色 5 3" xfId="137"/>
    <cellStyle name="强调文字颜色 5 4" xfId="138"/>
    <cellStyle name="强调文字颜色 6 2" xfId="139"/>
    <cellStyle name="强调文字颜色 6 3" xfId="140"/>
    <cellStyle name="强调文字颜色 6 4" xfId="141"/>
    <cellStyle name="适中 2" xfId="142"/>
    <cellStyle name="适中 3" xfId="143"/>
    <cellStyle name="适中 4" xfId="144"/>
    <cellStyle name="输出 2" xfId="145"/>
    <cellStyle name="输出 3" xfId="146"/>
    <cellStyle name="输出 4" xfId="147"/>
    <cellStyle name="输入 2" xfId="148"/>
    <cellStyle name="输入 3" xfId="149"/>
    <cellStyle name="输入 4" xfId="150"/>
    <cellStyle name="注释 2" xfId="151"/>
    <cellStyle name="注释 3" xfId="152"/>
    <cellStyle name="注释 4" xfId="15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"/>
  <sheetViews>
    <sheetView tabSelected="1" zoomScaleNormal="100" workbookViewId="0">
      <selection activeCell="G7" sqref="G7"/>
    </sheetView>
  </sheetViews>
  <sheetFormatPr defaultColWidth="9" defaultRowHeight="17.399999999999999"/>
  <cols>
    <col min="1" max="1" width="14.44140625" style="62" customWidth="1"/>
    <col min="2" max="2" width="16.33203125" style="62" customWidth="1"/>
    <col min="3" max="3" width="19.77734375" style="62" customWidth="1"/>
    <col min="4" max="4" width="19.21875" style="62" customWidth="1"/>
    <col min="5" max="5" width="23" style="62" customWidth="1"/>
    <col min="6" max="6" width="24.6640625" style="62" customWidth="1"/>
    <col min="7" max="7" width="22.6640625" style="62" customWidth="1"/>
    <col min="8" max="16384" width="9" style="62"/>
  </cols>
  <sheetData>
    <row r="1" spans="1:7" ht="22.2">
      <c r="A1" s="76" t="s">
        <v>376</v>
      </c>
    </row>
    <row r="2" spans="1:7" ht="38.25" customHeight="1" thickBot="1">
      <c r="A2" s="97" t="s">
        <v>396</v>
      </c>
      <c r="B2" s="97"/>
      <c r="C2" s="97"/>
      <c r="D2" s="97"/>
      <c r="E2" s="98"/>
      <c r="F2" s="98"/>
      <c r="G2" s="98"/>
    </row>
    <row r="3" spans="1:7" s="63" customFormat="1" ht="40.5" customHeight="1">
      <c r="A3" s="75" t="s">
        <v>375</v>
      </c>
      <c r="B3" s="74" t="s">
        <v>374</v>
      </c>
      <c r="C3" s="74" t="s">
        <v>373</v>
      </c>
      <c r="D3" s="74" t="s">
        <v>397</v>
      </c>
      <c r="E3" s="95" t="s">
        <v>399</v>
      </c>
      <c r="F3" s="73" t="s">
        <v>395</v>
      </c>
      <c r="G3" s="153" t="s">
        <v>398</v>
      </c>
    </row>
    <row r="4" spans="1:7" ht="40.5" customHeight="1">
      <c r="A4" s="72" t="s">
        <v>372</v>
      </c>
      <c r="B4" s="99" t="s">
        <v>371</v>
      </c>
      <c r="C4" s="77">
        <v>38005.300000000003</v>
      </c>
      <c r="D4" s="78">
        <f>C4*0.042/2</f>
        <v>798.11130000000014</v>
      </c>
      <c r="E4" s="69">
        <v>0</v>
      </c>
      <c r="F4" s="68">
        <v>798.11</v>
      </c>
      <c r="G4" s="67"/>
    </row>
    <row r="5" spans="1:7" ht="40.5" customHeight="1">
      <c r="A5" s="72" t="s">
        <v>370</v>
      </c>
      <c r="B5" s="100"/>
      <c r="C5" s="70">
        <v>29673.08</v>
      </c>
      <c r="D5" s="78">
        <f t="shared" ref="D5:D8" si="0">C5*0.042/2</f>
        <v>623.13468000000012</v>
      </c>
      <c r="E5" s="69">
        <v>0</v>
      </c>
      <c r="F5" s="68">
        <v>623.13</v>
      </c>
      <c r="G5" s="67"/>
    </row>
    <row r="6" spans="1:7" ht="40.5" customHeight="1">
      <c r="A6" s="72" t="s">
        <v>369</v>
      </c>
      <c r="B6" s="100"/>
      <c r="C6" s="78">
        <v>530.5</v>
      </c>
      <c r="D6" s="78">
        <f t="shared" si="0"/>
        <v>11.140500000000001</v>
      </c>
      <c r="E6" s="69">
        <v>0</v>
      </c>
      <c r="F6" s="68">
        <v>11.14</v>
      </c>
      <c r="G6" s="67"/>
    </row>
    <row r="7" spans="1:7" ht="40.5" customHeight="1">
      <c r="A7" s="72" t="s">
        <v>368</v>
      </c>
      <c r="B7" s="100"/>
      <c r="C7" s="78">
        <v>15287.9</v>
      </c>
      <c r="D7" s="78">
        <f t="shared" si="0"/>
        <v>321.04590000000002</v>
      </c>
      <c r="E7" s="69">
        <v>0</v>
      </c>
      <c r="F7" s="68">
        <v>321.05</v>
      </c>
      <c r="G7" s="67"/>
    </row>
    <row r="8" spans="1:7" ht="40.5" customHeight="1">
      <c r="A8" s="72" t="s">
        <v>367</v>
      </c>
      <c r="B8" s="71"/>
      <c r="C8" s="70">
        <v>203092.98</v>
      </c>
      <c r="D8" s="78">
        <f t="shared" si="0"/>
        <v>4264.9525800000001</v>
      </c>
      <c r="E8" s="69">
        <v>28.63</v>
      </c>
      <c r="F8" s="68">
        <v>3435.91</v>
      </c>
      <c r="G8" s="67">
        <v>800.41</v>
      </c>
    </row>
    <row r="9" spans="1:7" s="63" customFormat="1" ht="40.5" customHeight="1" thickBot="1">
      <c r="A9" s="101" t="s">
        <v>366</v>
      </c>
      <c r="B9" s="102"/>
      <c r="C9" s="82">
        <f>SUM(C4:C8)</f>
        <v>286589.76</v>
      </c>
      <c r="D9" s="81">
        <f>SUM(D4:D8)</f>
        <v>6018.3849600000003</v>
      </c>
      <c r="E9" s="66">
        <f>SUM(E4:E8)</f>
        <v>28.63</v>
      </c>
      <c r="F9" s="65">
        <f>SUM(F4:F8)</f>
        <v>5189.34</v>
      </c>
      <c r="G9" s="64">
        <v>800.41</v>
      </c>
    </row>
  </sheetData>
  <mergeCells count="3">
    <mergeCell ref="A2:G2"/>
    <mergeCell ref="B4:B7"/>
    <mergeCell ref="A9:B9"/>
  </mergeCells>
  <phoneticPr fontId="1" type="noConversion"/>
  <printOptions horizontalCentered="1" verticalCentered="1"/>
  <pageMargins left="0" right="0" top="0" bottom="0" header="0.31496062992125984" footer="0.31496062992125984"/>
  <pageSetup paperSize="9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7"/>
  <sheetViews>
    <sheetView zoomScale="102" zoomScaleNormal="102" workbookViewId="0">
      <selection sqref="A1:XFD2"/>
    </sheetView>
  </sheetViews>
  <sheetFormatPr defaultColWidth="10" defaultRowHeight="15.6"/>
  <cols>
    <col min="1" max="1" width="9.5546875" style="17" customWidth="1"/>
    <col min="2" max="2" width="13.88671875" style="18" customWidth="1"/>
    <col min="3" max="3" width="16.109375" style="16" customWidth="1"/>
    <col min="4" max="5" width="21" style="16" customWidth="1"/>
    <col min="6" max="253" width="10" style="16"/>
    <col min="254" max="254" width="9.5546875" style="16" customWidth="1"/>
    <col min="255" max="255" width="13.88671875" style="16" customWidth="1"/>
    <col min="256" max="256" width="16.109375" style="16" customWidth="1"/>
    <col min="257" max="260" width="21" style="16" customWidth="1"/>
    <col min="261" max="261" width="24.21875" style="16" customWidth="1"/>
    <col min="262" max="509" width="10" style="16"/>
    <col min="510" max="510" width="9.5546875" style="16" customWidth="1"/>
    <col min="511" max="511" width="13.88671875" style="16" customWidth="1"/>
    <col min="512" max="512" width="16.109375" style="16" customWidth="1"/>
    <col min="513" max="516" width="21" style="16" customWidth="1"/>
    <col min="517" max="517" width="24.21875" style="16" customWidth="1"/>
    <col min="518" max="765" width="10" style="16"/>
    <col min="766" max="766" width="9.5546875" style="16" customWidth="1"/>
    <col min="767" max="767" width="13.88671875" style="16" customWidth="1"/>
    <col min="768" max="768" width="16.109375" style="16" customWidth="1"/>
    <col min="769" max="772" width="21" style="16" customWidth="1"/>
    <col min="773" max="773" width="24.21875" style="16" customWidth="1"/>
    <col min="774" max="1021" width="10" style="16"/>
    <col min="1022" max="1022" width="9.5546875" style="16" customWidth="1"/>
    <col min="1023" max="1023" width="13.88671875" style="16" customWidth="1"/>
    <col min="1024" max="1024" width="16.109375" style="16" customWidth="1"/>
    <col min="1025" max="1028" width="21" style="16" customWidth="1"/>
    <col min="1029" max="1029" width="24.21875" style="16" customWidth="1"/>
    <col min="1030" max="1277" width="10" style="16"/>
    <col min="1278" max="1278" width="9.5546875" style="16" customWidth="1"/>
    <col min="1279" max="1279" width="13.88671875" style="16" customWidth="1"/>
    <col min="1280" max="1280" width="16.109375" style="16" customWidth="1"/>
    <col min="1281" max="1284" width="21" style="16" customWidth="1"/>
    <col min="1285" max="1285" width="24.21875" style="16" customWidth="1"/>
    <col min="1286" max="1533" width="10" style="16"/>
    <col min="1534" max="1534" width="9.5546875" style="16" customWidth="1"/>
    <col min="1535" max="1535" width="13.88671875" style="16" customWidth="1"/>
    <col min="1536" max="1536" width="16.109375" style="16" customWidth="1"/>
    <col min="1537" max="1540" width="21" style="16" customWidth="1"/>
    <col min="1541" max="1541" width="24.21875" style="16" customWidth="1"/>
    <col min="1542" max="1789" width="10" style="16"/>
    <col min="1790" max="1790" width="9.5546875" style="16" customWidth="1"/>
    <col min="1791" max="1791" width="13.88671875" style="16" customWidth="1"/>
    <col min="1792" max="1792" width="16.109375" style="16" customWidth="1"/>
    <col min="1793" max="1796" width="21" style="16" customWidth="1"/>
    <col min="1797" max="1797" width="24.21875" style="16" customWidth="1"/>
    <col min="1798" max="2045" width="10" style="16"/>
    <col min="2046" max="2046" width="9.5546875" style="16" customWidth="1"/>
    <col min="2047" max="2047" width="13.88671875" style="16" customWidth="1"/>
    <col min="2048" max="2048" width="16.109375" style="16" customWidth="1"/>
    <col min="2049" max="2052" width="21" style="16" customWidth="1"/>
    <col min="2053" max="2053" width="24.21875" style="16" customWidth="1"/>
    <col min="2054" max="2301" width="10" style="16"/>
    <col min="2302" max="2302" width="9.5546875" style="16" customWidth="1"/>
    <col min="2303" max="2303" width="13.88671875" style="16" customWidth="1"/>
    <col min="2304" max="2304" width="16.109375" style="16" customWidth="1"/>
    <col min="2305" max="2308" width="21" style="16" customWidth="1"/>
    <col min="2309" max="2309" width="24.21875" style="16" customWidth="1"/>
    <col min="2310" max="2557" width="10" style="16"/>
    <col min="2558" max="2558" width="9.5546875" style="16" customWidth="1"/>
    <col min="2559" max="2559" width="13.88671875" style="16" customWidth="1"/>
    <col min="2560" max="2560" width="16.109375" style="16" customWidth="1"/>
    <col min="2561" max="2564" width="21" style="16" customWidth="1"/>
    <col min="2565" max="2565" width="24.21875" style="16" customWidth="1"/>
    <col min="2566" max="2813" width="10" style="16"/>
    <col min="2814" max="2814" width="9.5546875" style="16" customWidth="1"/>
    <col min="2815" max="2815" width="13.88671875" style="16" customWidth="1"/>
    <col min="2816" max="2816" width="16.109375" style="16" customWidth="1"/>
    <col min="2817" max="2820" width="21" style="16" customWidth="1"/>
    <col min="2821" max="2821" width="24.21875" style="16" customWidth="1"/>
    <col min="2822" max="3069" width="10" style="16"/>
    <col min="3070" max="3070" width="9.5546875" style="16" customWidth="1"/>
    <col min="3071" max="3071" width="13.88671875" style="16" customWidth="1"/>
    <col min="3072" max="3072" width="16.109375" style="16" customWidth="1"/>
    <col min="3073" max="3076" width="21" style="16" customWidth="1"/>
    <col min="3077" max="3077" width="24.21875" style="16" customWidth="1"/>
    <col min="3078" max="3325" width="10" style="16"/>
    <col min="3326" max="3326" width="9.5546875" style="16" customWidth="1"/>
    <col min="3327" max="3327" width="13.88671875" style="16" customWidth="1"/>
    <col min="3328" max="3328" width="16.109375" style="16" customWidth="1"/>
    <col min="3329" max="3332" width="21" style="16" customWidth="1"/>
    <col min="3333" max="3333" width="24.21875" style="16" customWidth="1"/>
    <col min="3334" max="3581" width="10" style="16"/>
    <col min="3582" max="3582" width="9.5546875" style="16" customWidth="1"/>
    <col min="3583" max="3583" width="13.88671875" style="16" customWidth="1"/>
    <col min="3584" max="3584" width="16.109375" style="16" customWidth="1"/>
    <col min="3585" max="3588" width="21" style="16" customWidth="1"/>
    <col min="3589" max="3589" width="24.21875" style="16" customWidth="1"/>
    <col min="3590" max="3837" width="10" style="16"/>
    <col min="3838" max="3838" width="9.5546875" style="16" customWidth="1"/>
    <col min="3839" max="3839" width="13.88671875" style="16" customWidth="1"/>
    <col min="3840" max="3840" width="16.109375" style="16" customWidth="1"/>
    <col min="3841" max="3844" width="21" style="16" customWidth="1"/>
    <col min="3845" max="3845" width="24.21875" style="16" customWidth="1"/>
    <col min="3846" max="4093" width="10" style="16"/>
    <col min="4094" max="4094" width="9.5546875" style="16" customWidth="1"/>
    <col min="4095" max="4095" width="13.88671875" style="16" customWidth="1"/>
    <col min="4096" max="4096" width="16.109375" style="16" customWidth="1"/>
    <col min="4097" max="4100" width="21" style="16" customWidth="1"/>
    <col min="4101" max="4101" width="24.21875" style="16" customWidth="1"/>
    <col min="4102" max="4349" width="10" style="16"/>
    <col min="4350" max="4350" width="9.5546875" style="16" customWidth="1"/>
    <col min="4351" max="4351" width="13.88671875" style="16" customWidth="1"/>
    <col min="4352" max="4352" width="16.109375" style="16" customWidth="1"/>
    <col min="4353" max="4356" width="21" style="16" customWidth="1"/>
    <col min="4357" max="4357" width="24.21875" style="16" customWidth="1"/>
    <col min="4358" max="4605" width="10" style="16"/>
    <col min="4606" max="4606" width="9.5546875" style="16" customWidth="1"/>
    <col min="4607" max="4607" width="13.88671875" style="16" customWidth="1"/>
    <col min="4608" max="4608" width="16.109375" style="16" customWidth="1"/>
    <col min="4609" max="4612" width="21" style="16" customWidth="1"/>
    <col min="4613" max="4613" width="24.21875" style="16" customWidth="1"/>
    <col min="4614" max="4861" width="10" style="16"/>
    <col min="4862" max="4862" width="9.5546875" style="16" customWidth="1"/>
    <col min="4863" max="4863" width="13.88671875" style="16" customWidth="1"/>
    <col min="4864" max="4864" width="16.109375" style="16" customWidth="1"/>
    <col min="4865" max="4868" width="21" style="16" customWidth="1"/>
    <col min="4869" max="4869" width="24.21875" style="16" customWidth="1"/>
    <col min="4870" max="5117" width="10" style="16"/>
    <col min="5118" max="5118" width="9.5546875" style="16" customWidth="1"/>
    <col min="5119" max="5119" width="13.88671875" style="16" customWidth="1"/>
    <col min="5120" max="5120" width="16.109375" style="16" customWidth="1"/>
    <col min="5121" max="5124" width="21" style="16" customWidth="1"/>
    <col min="5125" max="5125" width="24.21875" style="16" customWidth="1"/>
    <col min="5126" max="5373" width="10" style="16"/>
    <col min="5374" max="5374" width="9.5546875" style="16" customWidth="1"/>
    <col min="5375" max="5375" width="13.88671875" style="16" customWidth="1"/>
    <col min="5376" max="5376" width="16.109375" style="16" customWidth="1"/>
    <col min="5377" max="5380" width="21" style="16" customWidth="1"/>
    <col min="5381" max="5381" width="24.21875" style="16" customWidth="1"/>
    <col min="5382" max="5629" width="10" style="16"/>
    <col min="5630" max="5630" width="9.5546875" style="16" customWidth="1"/>
    <col min="5631" max="5631" width="13.88671875" style="16" customWidth="1"/>
    <col min="5632" max="5632" width="16.109375" style="16" customWidth="1"/>
    <col min="5633" max="5636" width="21" style="16" customWidth="1"/>
    <col min="5637" max="5637" width="24.21875" style="16" customWidth="1"/>
    <col min="5638" max="5885" width="10" style="16"/>
    <col min="5886" max="5886" width="9.5546875" style="16" customWidth="1"/>
    <col min="5887" max="5887" width="13.88671875" style="16" customWidth="1"/>
    <col min="5888" max="5888" width="16.109375" style="16" customWidth="1"/>
    <col min="5889" max="5892" width="21" style="16" customWidth="1"/>
    <col min="5893" max="5893" width="24.21875" style="16" customWidth="1"/>
    <col min="5894" max="6141" width="10" style="16"/>
    <col min="6142" max="6142" width="9.5546875" style="16" customWidth="1"/>
    <col min="6143" max="6143" width="13.88671875" style="16" customWidth="1"/>
    <col min="6144" max="6144" width="16.109375" style="16" customWidth="1"/>
    <col min="6145" max="6148" width="21" style="16" customWidth="1"/>
    <col min="6149" max="6149" width="24.21875" style="16" customWidth="1"/>
    <col min="6150" max="6397" width="10" style="16"/>
    <col min="6398" max="6398" width="9.5546875" style="16" customWidth="1"/>
    <col min="6399" max="6399" width="13.88671875" style="16" customWidth="1"/>
    <col min="6400" max="6400" width="16.109375" style="16" customWidth="1"/>
    <col min="6401" max="6404" width="21" style="16" customWidth="1"/>
    <col min="6405" max="6405" width="24.21875" style="16" customWidth="1"/>
    <col min="6406" max="6653" width="10" style="16"/>
    <col min="6654" max="6654" width="9.5546875" style="16" customWidth="1"/>
    <col min="6655" max="6655" width="13.88671875" style="16" customWidth="1"/>
    <col min="6656" max="6656" width="16.109375" style="16" customWidth="1"/>
    <col min="6657" max="6660" width="21" style="16" customWidth="1"/>
    <col min="6661" max="6661" width="24.21875" style="16" customWidth="1"/>
    <col min="6662" max="6909" width="10" style="16"/>
    <col min="6910" max="6910" width="9.5546875" style="16" customWidth="1"/>
    <col min="6911" max="6911" width="13.88671875" style="16" customWidth="1"/>
    <col min="6912" max="6912" width="16.109375" style="16" customWidth="1"/>
    <col min="6913" max="6916" width="21" style="16" customWidth="1"/>
    <col min="6917" max="6917" width="24.21875" style="16" customWidth="1"/>
    <col min="6918" max="7165" width="10" style="16"/>
    <col min="7166" max="7166" width="9.5546875" style="16" customWidth="1"/>
    <col min="7167" max="7167" width="13.88671875" style="16" customWidth="1"/>
    <col min="7168" max="7168" width="16.109375" style="16" customWidth="1"/>
    <col min="7169" max="7172" width="21" style="16" customWidth="1"/>
    <col min="7173" max="7173" width="24.21875" style="16" customWidth="1"/>
    <col min="7174" max="7421" width="10" style="16"/>
    <col min="7422" max="7422" width="9.5546875" style="16" customWidth="1"/>
    <col min="7423" max="7423" width="13.88671875" style="16" customWidth="1"/>
    <col min="7424" max="7424" width="16.109375" style="16" customWidth="1"/>
    <col min="7425" max="7428" width="21" style="16" customWidth="1"/>
    <col min="7429" max="7429" width="24.21875" style="16" customWidth="1"/>
    <col min="7430" max="7677" width="10" style="16"/>
    <col min="7678" max="7678" width="9.5546875" style="16" customWidth="1"/>
    <col min="7679" max="7679" width="13.88671875" style="16" customWidth="1"/>
    <col min="7680" max="7680" width="16.109375" style="16" customWidth="1"/>
    <col min="7681" max="7684" width="21" style="16" customWidth="1"/>
    <col min="7685" max="7685" width="24.21875" style="16" customWidth="1"/>
    <col min="7686" max="7933" width="10" style="16"/>
    <col min="7934" max="7934" width="9.5546875" style="16" customWidth="1"/>
    <col min="7935" max="7935" width="13.88671875" style="16" customWidth="1"/>
    <col min="7936" max="7936" width="16.109375" style="16" customWidth="1"/>
    <col min="7937" max="7940" width="21" style="16" customWidth="1"/>
    <col min="7941" max="7941" width="24.21875" style="16" customWidth="1"/>
    <col min="7942" max="8189" width="10" style="16"/>
    <col min="8190" max="8190" width="9.5546875" style="16" customWidth="1"/>
    <col min="8191" max="8191" width="13.88671875" style="16" customWidth="1"/>
    <col min="8192" max="8192" width="16.109375" style="16" customWidth="1"/>
    <col min="8193" max="8196" width="21" style="16" customWidth="1"/>
    <col min="8197" max="8197" width="24.21875" style="16" customWidth="1"/>
    <col min="8198" max="8445" width="10" style="16"/>
    <col min="8446" max="8446" width="9.5546875" style="16" customWidth="1"/>
    <col min="8447" max="8447" width="13.88671875" style="16" customWidth="1"/>
    <col min="8448" max="8448" width="16.109375" style="16" customWidth="1"/>
    <col min="8449" max="8452" width="21" style="16" customWidth="1"/>
    <col min="8453" max="8453" width="24.21875" style="16" customWidth="1"/>
    <col min="8454" max="8701" width="10" style="16"/>
    <col min="8702" max="8702" width="9.5546875" style="16" customWidth="1"/>
    <col min="8703" max="8703" width="13.88671875" style="16" customWidth="1"/>
    <col min="8704" max="8704" width="16.109375" style="16" customWidth="1"/>
    <col min="8705" max="8708" width="21" style="16" customWidth="1"/>
    <col min="8709" max="8709" width="24.21875" style="16" customWidth="1"/>
    <col min="8710" max="8957" width="10" style="16"/>
    <col min="8958" max="8958" width="9.5546875" style="16" customWidth="1"/>
    <col min="8959" max="8959" width="13.88671875" style="16" customWidth="1"/>
    <col min="8960" max="8960" width="16.109375" style="16" customWidth="1"/>
    <col min="8961" max="8964" width="21" style="16" customWidth="1"/>
    <col min="8965" max="8965" width="24.21875" style="16" customWidth="1"/>
    <col min="8966" max="9213" width="10" style="16"/>
    <col min="9214" max="9214" width="9.5546875" style="16" customWidth="1"/>
    <col min="9215" max="9215" width="13.88671875" style="16" customWidth="1"/>
    <col min="9216" max="9216" width="16.109375" style="16" customWidth="1"/>
    <col min="9217" max="9220" width="21" style="16" customWidth="1"/>
    <col min="9221" max="9221" width="24.21875" style="16" customWidth="1"/>
    <col min="9222" max="9469" width="10" style="16"/>
    <col min="9470" max="9470" width="9.5546875" style="16" customWidth="1"/>
    <col min="9471" max="9471" width="13.88671875" style="16" customWidth="1"/>
    <col min="9472" max="9472" width="16.109375" style="16" customWidth="1"/>
    <col min="9473" max="9476" width="21" style="16" customWidth="1"/>
    <col min="9477" max="9477" width="24.21875" style="16" customWidth="1"/>
    <col min="9478" max="9725" width="10" style="16"/>
    <col min="9726" max="9726" width="9.5546875" style="16" customWidth="1"/>
    <col min="9727" max="9727" width="13.88671875" style="16" customWidth="1"/>
    <col min="9728" max="9728" width="16.109375" style="16" customWidth="1"/>
    <col min="9729" max="9732" width="21" style="16" customWidth="1"/>
    <col min="9733" max="9733" width="24.21875" style="16" customWidth="1"/>
    <col min="9734" max="9981" width="10" style="16"/>
    <col min="9982" max="9982" width="9.5546875" style="16" customWidth="1"/>
    <col min="9983" max="9983" width="13.88671875" style="16" customWidth="1"/>
    <col min="9984" max="9984" width="16.109375" style="16" customWidth="1"/>
    <col min="9985" max="9988" width="21" style="16" customWidth="1"/>
    <col min="9989" max="9989" width="24.21875" style="16" customWidth="1"/>
    <col min="9990" max="10237" width="10" style="16"/>
    <col min="10238" max="10238" width="9.5546875" style="16" customWidth="1"/>
    <col min="10239" max="10239" width="13.88671875" style="16" customWidth="1"/>
    <col min="10240" max="10240" width="16.109375" style="16" customWidth="1"/>
    <col min="10241" max="10244" width="21" style="16" customWidth="1"/>
    <col min="10245" max="10245" width="24.21875" style="16" customWidth="1"/>
    <col min="10246" max="10493" width="10" style="16"/>
    <col min="10494" max="10494" width="9.5546875" style="16" customWidth="1"/>
    <col min="10495" max="10495" width="13.88671875" style="16" customWidth="1"/>
    <col min="10496" max="10496" width="16.109375" style="16" customWidth="1"/>
    <col min="10497" max="10500" width="21" style="16" customWidth="1"/>
    <col min="10501" max="10501" width="24.21875" style="16" customWidth="1"/>
    <col min="10502" max="10749" width="10" style="16"/>
    <col min="10750" max="10750" width="9.5546875" style="16" customWidth="1"/>
    <col min="10751" max="10751" width="13.88671875" style="16" customWidth="1"/>
    <col min="10752" max="10752" width="16.109375" style="16" customWidth="1"/>
    <col min="10753" max="10756" width="21" style="16" customWidth="1"/>
    <col min="10757" max="10757" width="24.21875" style="16" customWidth="1"/>
    <col min="10758" max="11005" width="10" style="16"/>
    <col min="11006" max="11006" width="9.5546875" style="16" customWidth="1"/>
    <col min="11007" max="11007" width="13.88671875" style="16" customWidth="1"/>
    <col min="11008" max="11008" width="16.109375" style="16" customWidth="1"/>
    <col min="11009" max="11012" width="21" style="16" customWidth="1"/>
    <col min="11013" max="11013" width="24.21875" style="16" customWidth="1"/>
    <col min="11014" max="11261" width="10" style="16"/>
    <col min="11262" max="11262" width="9.5546875" style="16" customWidth="1"/>
    <col min="11263" max="11263" width="13.88671875" style="16" customWidth="1"/>
    <col min="11264" max="11264" width="16.109375" style="16" customWidth="1"/>
    <col min="11265" max="11268" width="21" style="16" customWidth="1"/>
    <col min="11269" max="11269" width="24.21875" style="16" customWidth="1"/>
    <col min="11270" max="11517" width="10" style="16"/>
    <col min="11518" max="11518" width="9.5546875" style="16" customWidth="1"/>
    <col min="11519" max="11519" width="13.88671875" style="16" customWidth="1"/>
    <col min="11520" max="11520" width="16.109375" style="16" customWidth="1"/>
    <col min="11521" max="11524" width="21" style="16" customWidth="1"/>
    <col min="11525" max="11525" width="24.21875" style="16" customWidth="1"/>
    <col min="11526" max="11773" width="10" style="16"/>
    <col min="11774" max="11774" width="9.5546875" style="16" customWidth="1"/>
    <col min="11775" max="11775" width="13.88671875" style="16" customWidth="1"/>
    <col min="11776" max="11776" width="16.109375" style="16" customWidth="1"/>
    <col min="11777" max="11780" width="21" style="16" customWidth="1"/>
    <col min="11781" max="11781" width="24.21875" style="16" customWidth="1"/>
    <col min="11782" max="12029" width="10" style="16"/>
    <col min="12030" max="12030" width="9.5546875" style="16" customWidth="1"/>
    <col min="12031" max="12031" width="13.88671875" style="16" customWidth="1"/>
    <col min="12032" max="12032" width="16.109375" style="16" customWidth="1"/>
    <col min="12033" max="12036" width="21" style="16" customWidth="1"/>
    <col min="12037" max="12037" width="24.21875" style="16" customWidth="1"/>
    <col min="12038" max="12285" width="10" style="16"/>
    <col min="12286" max="12286" width="9.5546875" style="16" customWidth="1"/>
    <col min="12287" max="12287" width="13.88671875" style="16" customWidth="1"/>
    <col min="12288" max="12288" width="16.109375" style="16" customWidth="1"/>
    <col min="12289" max="12292" width="21" style="16" customWidth="1"/>
    <col min="12293" max="12293" width="24.21875" style="16" customWidth="1"/>
    <col min="12294" max="12541" width="10" style="16"/>
    <col min="12542" max="12542" width="9.5546875" style="16" customWidth="1"/>
    <col min="12543" max="12543" width="13.88671875" style="16" customWidth="1"/>
    <col min="12544" max="12544" width="16.109375" style="16" customWidth="1"/>
    <col min="12545" max="12548" width="21" style="16" customWidth="1"/>
    <col min="12549" max="12549" width="24.21875" style="16" customWidth="1"/>
    <col min="12550" max="12797" width="10" style="16"/>
    <col min="12798" max="12798" width="9.5546875" style="16" customWidth="1"/>
    <col min="12799" max="12799" width="13.88671875" style="16" customWidth="1"/>
    <col min="12800" max="12800" width="16.109375" style="16" customWidth="1"/>
    <col min="12801" max="12804" width="21" style="16" customWidth="1"/>
    <col min="12805" max="12805" width="24.21875" style="16" customWidth="1"/>
    <col min="12806" max="13053" width="10" style="16"/>
    <col min="13054" max="13054" width="9.5546875" style="16" customWidth="1"/>
    <col min="13055" max="13055" width="13.88671875" style="16" customWidth="1"/>
    <col min="13056" max="13056" width="16.109375" style="16" customWidth="1"/>
    <col min="13057" max="13060" width="21" style="16" customWidth="1"/>
    <col min="13061" max="13061" width="24.21875" style="16" customWidth="1"/>
    <col min="13062" max="13309" width="10" style="16"/>
    <col min="13310" max="13310" width="9.5546875" style="16" customWidth="1"/>
    <col min="13311" max="13311" width="13.88671875" style="16" customWidth="1"/>
    <col min="13312" max="13312" width="16.109375" style="16" customWidth="1"/>
    <col min="13313" max="13316" width="21" style="16" customWidth="1"/>
    <col min="13317" max="13317" width="24.21875" style="16" customWidth="1"/>
    <col min="13318" max="13565" width="10" style="16"/>
    <col min="13566" max="13566" width="9.5546875" style="16" customWidth="1"/>
    <col min="13567" max="13567" width="13.88671875" style="16" customWidth="1"/>
    <col min="13568" max="13568" width="16.109375" style="16" customWidth="1"/>
    <col min="13569" max="13572" width="21" style="16" customWidth="1"/>
    <col min="13573" max="13573" width="24.21875" style="16" customWidth="1"/>
    <col min="13574" max="13821" width="10" style="16"/>
    <col min="13822" max="13822" width="9.5546875" style="16" customWidth="1"/>
    <col min="13823" max="13823" width="13.88671875" style="16" customWidth="1"/>
    <col min="13824" max="13824" width="16.109375" style="16" customWidth="1"/>
    <col min="13825" max="13828" width="21" style="16" customWidth="1"/>
    <col min="13829" max="13829" width="24.21875" style="16" customWidth="1"/>
    <col min="13830" max="14077" width="10" style="16"/>
    <col min="14078" max="14078" width="9.5546875" style="16" customWidth="1"/>
    <col min="14079" max="14079" width="13.88671875" style="16" customWidth="1"/>
    <col min="14080" max="14080" width="16.109375" style="16" customWidth="1"/>
    <col min="14081" max="14084" width="21" style="16" customWidth="1"/>
    <col min="14085" max="14085" width="24.21875" style="16" customWidth="1"/>
    <col min="14086" max="14333" width="10" style="16"/>
    <col min="14334" max="14334" width="9.5546875" style="16" customWidth="1"/>
    <col min="14335" max="14335" width="13.88671875" style="16" customWidth="1"/>
    <col min="14336" max="14336" width="16.109375" style="16" customWidth="1"/>
    <col min="14337" max="14340" width="21" style="16" customWidth="1"/>
    <col min="14341" max="14341" width="24.21875" style="16" customWidth="1"/>
    <col min="14342" max="14589" width="10" style="16"/>
    <col min="14590" max="14590" width="9.5546875" style="16" customWidth="1"/>
    <col min="14591" max="14591" width="13.88671875" style="16" customWidth="1"/>
    <col min="14592" max="14592" width="16.109375" style="16" customWidth="1"/>
    <col min="14593" max="14596" width="21" style="16" customWidth="1"/>
    <col min="14597" max="14597" width="24.21875" style="16" customWidth="1"/>
    <col min="14598" max="14845" width="10" style="16"/>
    <col min="14846" max="14846" width="9.5546875" style="16" customWidth="1"/>
    <col min="14847" max="14847" width="13.88671875" style="16" customWidth="1"/>
    <col min="14848" max="14848" width="16.109375" style="16" customWidth="1"/>
    <col min="14849" max="14852" width="21" style="16" customWidth="1"/>
    <col min="14853" max="14853" width="24.21875" style="16" customWidth="1"/>
    <col min="14854" max="15101" width="10" style="16"/>
    <col min="15102" max="15102" width="9.5546875" style="16" customWidth="1"/>
    <col min="15103" max="15103" width="13.88671875" style="16" customWidth="1"/>
    <col min="15104" max="15104" width="16.109375" style="16" customWidth="1"/>
    <col min="15105" max="15108" width="21" style="16" customWidth="1"/>
    <col min="15109" max="15109" width="24.21875" style="16" customWidth="1"/>
    <col min="15110" max="15357" width="10" style="16"/>
    <col min="15358" max="15358" width="9.5546875" style="16" customWidth="1"/>
    <col min="15359" max="15359" width="13.88671875" style="16" customWidth="1"/>
    <col min="15360" max="15360" width="16.109375" style="16" customWidth="1"/>
    <col min="15361" max="15364" width="21" style="16" customWidth="1"/>
    <col min="15365" max="15365" width="24.21875" style="16" customWidth="1"/>
    <col min="15366" max="15613" width="10" style="16"/>
    <col min="15614" max="15614" width="9.5546875" style="16" customWidth="1"/>
    <col min="15615" max="15615" width="13.88671875" style="16" customWidth="1"/>
    <col min="15616" max="15616" width="16.109375" style="16" customWidth="1"/>
    <col min="15617" max="15620" width="21" style="16" customWidth="1"/>
    <col min="15621" max="15621" width="24.21875" style="16" customWidth="1"/>
    <col min="15622" max="15869" width="10" style="16"/>
    <col min="15870" max="15870" width="9.5546875" style="16" customWidth="1"/>
    <col min="15871" max="15871" width="13.88671875" style="16" customWidth="1"/>
    <col min="15872" max="15872" width="16.109375" style="16" customWidth="1"/>
    <col min="15873" max="15876" width="21" style="16" customWidth="1"/>
    <col min="15877" max="15877" width="24.21875" style="16" customWidth="1"/>
    <col min="15878" max="16125" width="10" style="16"/>
    <col min="16126" max="16126" width="9.5546875" style="16" customWidth="1"/>
    <col min="16127" max="16127" width="13.88671875" style="16" customWidth="1"/>
    <col min="16128" max="16128" width="16.109375" style="16" customWidth="1"/>
    <col min="16129" max="16132" width="21" style="16" customWidth="1"/>
    <col min="16133" max="16133" width="24.21875" style="16" customWidth="1"/>
    <col min="16134" max="16384" width="10" style="16"/>
  </cols>
  <sheetData>
    <row r="1" spans="1:5" ht="30" customHeight="1">
      <c r="A1" s="15" t="s">
        <v>393</v>
      </c>
      <c r="B1" s="15"/>
    </row>
    <row r="2" spans="1:5" ht="30" customHeight="1">
      <c r="A2" s="118" t="s">
        <v>383</v>
      </c>
      <c r="B2" s="118"/>
      <c r="C2" s="118"/>
      <c r="D2" s="118"/>
      <c r="E2" s="118"/>
    </row>
    <row r="3" spans="1:5" ht="15.75" customHeight="1" thickBot="1">
      <c r="A3" s="119" t="s">
        <v>384</v>
      </c>
      <c r="B3" s="120"/>
      <c r="C3" s="120"/>
      <c r="D3" s="120"/>
      <c r="E3" s="120"/>
    </row>
    <row r="4" spans="1:5" s="19" customFormat="1" ht="15.75" customHeight="1">
      <c r="A4" s="121" t="s">
        <v>0</v>
      </c>
      <c r="B4" s="123" t="s">
        <v>1</v>
      </c>
      <c r="C4" s="123"/>
      <c r="D4" s="116" t="s">
        <v>379</v>
      </c>
      <c r="E4" s="117"/>
    </row>
    <row r="5" spans="1:5" s="19" customFormat="1" ht="15.75" customHeight="1">
      <c r="A5" s="122"/>
      <c r="B5" s="124"/>
      <c r="C5" s="124"/>
      <c r="D5" s="61" t="s">
        <v>377</v>
      </c>
      <c r="E5" s="61" t="s">
        <v>378</v>
      </c>
    </row>
    <row r="6" spans="1:5" s="22" customFormat="1" ht="15.75" customHeight="1">
      <c r="A6" s="103">
        <v>1</v>
      </c>
      <c r="B6" s="105" t="s">
        <v>202</v>
      </c>
      <c r="C6" s="20" t="s">
        <v>203</v>
      </c>
      <c r="D6" s="21">
        <v>350</v>
      </c>
      <c r="E6" s="86">
        <f>D6*0.021</f>
        <v>7.3500000000000005</v>
      </c>
    </row>
    <row r="7" spans="1:5" s="22" customFormat="1" ht="15.75" customHeight="1">
      <c r="A7" s="103"/>
      <c r="B7" s="105"/>
      <c r="C7" s="20" t="s">
        <v>204</v>
      </c>
      <c r="D7" s="21">
        <v>530</v>
      </c>
      <c r="E7" s="86">
        <f t="shared" ref="E7:E67" si="0">D7*0.021</f>
        <v>11.13</v>
      </c>
    </row>
    <row r="8" spans="1:5" s="22" customFormat="1" ht="15.75" customHeight="1">
      <c r="A8" s="103"/>
      <c r="B8" s="105"/>
      <c r="C8" s="20" t="s">
        <v>205</v>
      </c>
      <c r="D8" s="21">
        <v>700</v>
      </c>
      <c r="E8" s="86">
        <f t="shared" si="0"/>
        <v>14.700000000000001</v>
      </c>
    </row>
    <row r="9" spans="1:5" s="22" customFormat="1" ht="15.75" customHeight="1">
      <c r="A9" s="103"/>
      <c r="B9" s="105"/>
      <c r="C9" s="20" t="s">
        <v>206</v>
      </c>
      <c r="D9" s="21">
        <v>550</v>
      </c>
      <c r="E9" s="86">
        <f t="shared" si="0"/>
        <v>11.55</v>
      </c>
    </row>
    <row r="10" spans="1:5" s="22" customFormat="1" ht="15.75" customHeight="1">
      <c r="A10" s="103"/>
      <c r="B10" s="105"/>
      <c r="C10" s="20" t="s">
        <v>207</v>
      </c>
      <c r="D10" s="21">
        <v>780</v>
      </c>
      <c r="E10" s="86">
        <f t="shared" si="0"/>
        <v>16.380000000000003</v>
      </c>
    </row>
    <row r="11" spans="1:5" s="22" customFormat="1" ht="15.75" customHeight="1">
      <c r="A11" s="103"/>
      <c r="B11" s="105"/>
      <c r="C11" s="20" t="s">
        <v>208</v>
      </c>
      <c r="D11" s="21">
        <v>608.9</v>
      </c>
      <c r="E11" s="86">
        <f t="shared" si="0"/>
        <v>12.786900000000001</v>
      </c>
    </row>
    <row r="12" spans="1:5" s="22" customFormat="1" ht="15.75" customHeight="1">
      <c r="A12" s="103"/>
      <c r="B12" s="105"/>
      <c r="C12" s="20" t="s">
        <v>209</v>
      </c>
      <c r="D12" s="21">
        <v>1218</v>
      </c>
      <c r="E12" s="86">
        <f t="shared" si="0"/>
        <v>25.578000000000003</v>
      </c>
    </row>
    <row r="13" spans="1:5" s="22" customFormat="1" ht="15.75" customHeight="1">
      <c r="A13" s="103"/>
      <c r="B13" s="105"/>
      <c r="C13" s="20" t="s">
        <v>210</v>
      </c>
      <c r="D13" s="21">
        <v>430</v>
      </c>
      <c r="E13" s="86">
        <f t="shared" si="0"/>
        <v>9.0300000000000011</v>
      </c>
    </row>
    <row r="14" spans="1:5" s="22" customFormat="1" ht="15.75" customHeight="1">
      <c r="A14" s="103"/>
      <c r="B14" s="105"/>
      <c r="C14" s="20" t="s">
        <v>211</v>
      </c>
      <c r="D14" s="21">
        <v>1112</v>
      </c>
      <c r="E14" s="86">
        <f t="shared" si="0"/>
        <v>23.352</v>
      </c>
    </row>
    <row r="15" spans="1:5" s="22" customFormat="1" ht="15.75" customHeight="1">
      <c r="A15" s="103"/>
      <c r="B15" s="105"/>
      <c r="C15" s="20" t="s">
        <v>212</v>
      </c>
      <c r="D15" s="21">
        <v>610</v>
      </c>
      <c r="E15" s="86">
        <f t="shared" si="0"/>
        <v>12.81</v>
      </c>
    </row>
    <row r="16" spans="1:5" ht="15.75" customHeight="1">
      <c r="A16" s="103"/>
      <c r="B16" s="105"/>
      <c r="C16" s="20" t="s">
        <v>213</v>
      </c>
      <c r="D16" s="21">
        <v>1956</v>
      </c>
      <c r="E16" s="86">
        <f t="shared" si="0"/>
        <v>41.076000000000001</v>
      </c>
    </row>
    <row r="17" spans="1:5" ht="15.75" customHeight="1">
      <c r="A17" s="103"/>
      <c r="B17" s="105"/>
      <c r="C17" s="20" t="s">
        <v>214</v>
      </c>
      <c r="D17" s="21">
        <v>763.61</v>
      </c>
      <c r="E17" s="86">
        <f t="shared" si="0"/>
        <v>16.035810000000001</v>
      </c>
    </row>
    <row r="18" spans="1:5" ht="15.75" customHeight="1">
      <c r="A18" s="103"/>
      <c r="B18" s="105"/>
      <c r="C18" s="20" t="s">
        <v>215</v>
      </c>
      <c r="D18" s="21">
        <v>796.13</v>
      </c>
      <c r="E18" s="86">
        <f t="shared" si="0"/>
        <v>16.718730000000001</v>
      </c>
    </row>
    <row r="19" spans="1:5" s="25" customFormat="1" ht="15.75" customHeight="1">
      <c r="A19" s="104"/>
      <c r="B19" s="106"/>
      <c r="C19" s="23" t="s">
        <v>216</v>
      </c>
      <c r="D19" s="24">
        <f>SUM(D6:D18)</f>
        <v>10404.64</v>
      </c>
      <c r="E19" s="87">
        <f t="shared" si="0"/>
        <v>218.49744000000001</v>
      </c>
    </row>
    <row r="20" spans="1:5" ht="15.75" customHeight="1">
      <c r="A20" s="103">
        <v>2</v>
      </c>
      <c r="B20" s="105" t="s">
        <v>217</v>
      </c>
      <c r="C20" s="20" t="s">
        <v>218</v>
      </c>
      <c r="D20" s="21">
        <v>262</v>
      </c>
      <c r="E20" s="86">
        <f t="shared" si="0"/>
        <v>5.5020000000000007</v>
      </c>
    </row>
    <row r="21" spans="1:5" s="27" customFormat="1" ht="15.75" customHeight="1">
      <c r="A21" s="112"/>
      <c r="B21" s="114"/>
      <c r="C21" s="26" t="s">
        <v>219</v>
      </c>
      <c r="D21" s="28">
        <v>1479.88</v>
      </c>
      <c r="E21" s="86">
        <f t="shared" si="0"/>
        <v>31.077480000000005</v>
      </c>
    </row>
    <row r="22" spans="1:5" s="27" customFormat="1" ht="15.75" customHeight="1">
      <c r="A22" s="112"/>
      <c r="B22" s="114"/>
      <c r="C22" s="26" t="s">
        <v>220</v>
      </c>
      <c r="D22" s="28">
        <v>497</v>
      </c>
      <c r="E22" s="86">
        <f t="shared" si="0"/>
        <v>10.437000000000001</v>
      </c>
    </row>
    <row r="23" spans="1:5" s="27" customFormat="1" ht="15.75" customHeight="1">
      <c r="A23" s="112"/>
      <c r="B23" s="114"/>
      <c r="C23" s="26" t="s">
        <v>221</v>
      </c>
      <c r="D23" s="28">
        <v>65</v>
      </c>
      <c r="E23" s="86">
        <f t="shared" si="0"/>
        <v>1.365</v>
      </c>
    </row>
    <row r="24" spans="1:5" s="31" customFormat="1" ht="15.75" customHeight="1">
      <c r="A24" s="113"/>
      <c r="B24" s="115"/>
      <c r="C24" s="29" t="s">
        <v>216</v>
      </c>
      <c r="D24" s="30">
        <f>SUM(D20:D23)</f>
        <v>2303.88</v>
      </c>
      <c r="E24" s="87">
        <f t="shared" si="0"/>
        <v>48.381480000000003</v>
      </c>
    </row>
    <row r="25" spans="1:5" ht="15.75" customHeight="1">
      <c r="A25" s="103">
        <v>3</v>
      </c>
      <c r="B25" s="105" t="s">
        <v>222</v>
      </c>
      <c r="C25" s="20" t="s">
        <v>223</v>
      </c>
      <c r="D25" s="21">
        <v>465</v>
      </c>
      <c r="E25" s="86">
        <f t="shared" si="0"/>
        <v>9.7650000000000006</v>
      </c>
    </row>
    <row r="26" spans="1:5" ht="15.75" customHeight="1">
      <c r="A26" s="103"/>
      <c r="B26" s="105"/>
      <c r="C26" s="20" t="s">
        <v>224</v>
      </c>
      <c r="D26" s="21">
        <v>690</v>
      </c>
      <c r="E26" s="86">
        <f t="shared" si="0"/>
        <v>14.49</v>
      </c>
    </row>
    <row r="27" spans="1:5" ht="15.75" customHeight="1">
      <c r="A27" s="103"/>
      <c r="B27" s="105"/>
      <c r="C27" s="20" t="s">
        <v>225</v>
      </c>
      <c r="D27" s="21">
        <v>170</v>
      </c>
      <c r="E27" s="86">
        <f t="shared" si="0"/>
        <v>3.5700000000000003</v>
      </c>
    </row>
    <row r="28" spans="1:5" ht="15.75" customHeight="1">
      <c r="A28" s="103"/>
      <c r="B28" s="105"/>
      <c r="C28" s="20" t="s">
        <v>226</v>
      </c>
      <c r="D28" s="21">
        <v>80</v>
      </c>
      <c r="E28" s="86">
        <f t="shared" si="0"/>
        <v>1.6800000000000002</v>
      </c>
    </row>
    <row r="29" spans="1:5" ht="15.75" customHeight="1">
      <c r="A29" s="103"/>
      <c r="B29" s="105"/>
      <c r="C29" s="20" t="s">
        <v>227</v>
      </c>
      <c r="D29" s="21">
        <v>70</v>
      </c>
      <c r="E29" s="86">
        <f t="shared" si="0"/>
        <v>1.4700000000000002</v>
      </c>
    </row>
    <row r="30" spans="1:5" s="25" customFormat="1" ht="15.75" customHeight="1">
      <c r="A30" s="104"/>
      <c r="B30" s="106"/>
      <c r="C30" s="23" t="s">
        <v>216</v>
      </c>
      <c r="D30" s="24">
        <f>SUM(D25:D29)</f>
        <v>1475</v>
      </c>
      <c r="E30" s="87">
        <f t="shared" si="0"/>
        <v>30.975000000000001</v>
      </c>
    </row>
    <row r="31" spans="1:5" ht="15.75" customHeight="1">
      <c r="A31" s="103">
        <v>4</v>
      </c>
      <c r="B31" s="105" t="s">
        <v>228</v>
      </c>
      <c r="C31" s="20" t="s">
        <v>229</v>
      </c>
      <c r="D31" s="21">
        <v>53.74</v>
      </c>
      <c r="E31" s="86">
        <f t="shared" si="0"/>
        <v>1.1285400000000001</v>
      </c>
    </row>
    <row r="32" spans="1:5" ht="15.75" customHeight="1">
      <c r="A32" s="103"/>
      <c r="B32" s="105"/>
      <c r="C32" s="20" t="s">
        <v>230</v>
      </c>
      <c r="D32" s="21">
        <v>1133.0999999999999</v>
      </c>
      <c r="E32" s="86">
        <f t="shared" si="0"/>
        <v>23.795099999999998</v>
      </c>
    </row>
    <row r="33" spans="1:5" ht="15.75" customHeight="1">
      <c r="A33" s="103"/>
      <c r="B33" s="105"/>
      <c r="C33" s="20" t="s">
        <v>231</v>
      </c>
      <c r="D33" s="21">
        <v>2933.09</v>
      </c>
      <c r="E33" s="86">
        <f t="shared" si="0"/>
        <v>61.594890000000007</v>
      </c>
    </row>
    <row r="34" spans="1:5" ht="15.75" customHeight="1">
      <c r="A34" s="103"/>
      <c r="B34" s="105"/>
      <c r="C34" s="20" t="s">
        <v>232</v>
      </c>
      <c r="D34" s="21">
        <v>1146.26</v>
      </c>
      <c r="E34" s="86">
        <f t="shared" si="0"/>
        <v>24.071460000000002</v>
      </c>
    </row>
    <row r="35" spans="1:5" ht="15.75" customHeight="1">
      <c r="A35" s="103"/>
      <c r="B35" s="105"/>
      <c r="C35" s="20" t="s">
        <v>233</v>
      </c>
      <c r="D35" s="21">
        <v>232</v>
      </c>
      <c r="E35" s="86">
        <f t="shared" si="0"/>
        <v>4.8719999999999999</v>
      </c>
    </row>
    <row r="36" spans="1:5" ht="15.75" customHeight="1">
      <c r="A36" s="103"/>
      <c r="B36" s="105"/>
      <c r="C36" s="20" t="s">
        <v>234</v>
      </c>
      <c r="D36" s="21">
        <v>1355.4</v>
      </c>
      <c r="E36" s="86">
        <f t="shared" si="0"/>
        <v>28.463400000000004</v>
      </c>
    </row>
    <row r="37" spans="1:5" ht="15.75" customHeight="1">
      <c r="A37" s="103"/>
      <c r="B37" s="105"/>
      <c r="C37" s="20" t="s">
        <v>235</v>
      </c>
      <c r="D37" s="21">
        <v>305.87</v>
      </c>
      <c r="E37" s="86">
        <f t="shared" si="0"/>
        <v>6.4232700000000005</v>
      </c>
    </row>
    <row r="38" spans="1:5" ht="15.75" customHeight="1">
      <c r="A38" s="103"/>
      <c r="B38" s="105"/>
      <c r="C38" s="20" t="s">
        <v>236</v>
      </c>
      <c r="D38" s="21">
        <v>411.92</v>
      </c>
      <c r="E38" s="86">
        <f t="shared" si="0"/>
        <v>8.6503200000000007</v>
      </c>
    </row>
    <row r="39" spans="1:5" ht="15.75" customHeight="1">
      <c r="A39" s="103"/>
      <c r="B39" s="105"/>
      <c r="C39" s="20" t="s">
        <v>237</v>
      </c>
      <c r="D39" s="21">
        <v>1815.02</v>
      </c>
      <c r="E39" s="86">
        <f t="shared" si="0"/>
        <v>38.11542</v>
      </c>
    </row>
    <row r="40" spans="1:5" ht="15.75" customHeight="1">
      <c r="A40" s="103"/>
      <c r="B40" s="105"/>
      <c r="C40" s="20" t="s">
        <v>238</v>
      </c>
      <c r="D40" s="21">
        <v>1521.1</v>
      </c>
      <c r="E40" s="86">
        <f t="shared" si="0"/>
        <v>31.943100000000001</v>
      </c>
    </row>
    <row r="41" spans="1:5" ht="15.75" customHeight="1">
      <c r="A41" s="103"/>
      <c r="B41" s="105"/>
      <c r="C41" s="20" t="s">
        <v>239</v>
      </c>
      <c r="D41" s="21">
        <v>462.51</v>
      </c>
      <c r="E41" s="86">
        <f t="shared" si="0"/>
        <v>9.7127100000000013</v>
      </c>
    </row>
    <row r="42" spans="1:5" s="25" customFormat="1" ht="15.75" customHeight="1">
      <c r="A42" s="104"/>
      <c r="B42" s="106"/>
      <c r="C42" s="23" t="s">
        <v>216</v>
      </c>
      <c r="D42" s="24">
        <f>SUM(D31:D41)</f>
        <v>11370.01</v>
      </c>
      <c r="E42" s="87">
        <f t="shared" si="0"/>
        <v>238.77021000000002</v>
      </c>
    </row>
    <row r="43" spans="1:5" ht="15.75" customHeight="1">
      <c r="A43" s="103">
        <v>5</v>
      </c>
      <c r="B43" s="105" t="s">
        <v>240</v>
      </c>
      <c r="C43" s="20" t="s">
        <v>241</v>
      </c>
      <c r="D43" s="21">
        <v>80</v>
      </c>
      <c r="E43" s="86">
        <f t="shared" si="0"/>
        <v>1.6800000000000002</v>
      </c>
    </row>
    <row r="44" spans="1:5" ht="15.75" customHeight="1">
      <c r="A44" s="103"/>
      <c r="B44" s="105"/>
      <c r="C44" s="20" t="s">
        <v>242</v>
      </c>
      <c r="D44" s="21">
        <v>692</v>
      </c>
      <c r="E44" s="86">
        <f t="shared" si="0"/>
        <v>14.532</v>
      </c>
    </row>
    <row r="45" spans="1:5" s="25" customFormat="1" ht="15.75" customHeight="1">
      <c r="A45" s="104"/>
      <c r="B45" s="106"/>
      <c r="C45" s="23" t="s">
        <v>216</v>
      </c>
      <c r="D45" s="24">
        <f>SUM(D43:D44)</f>
        <v>772</v>
      </c>
      <c r="E45" s="87">
        <f t="shared" si="0"/>
        <v>16.212</v>
      </c>
    </row>
    <row r="46" spans="1:5" ht="15.75" customHeight="1">
      <c r="A46" s="103">
        <v>6</v>
      </c>
      <c r="B46" s="105" t="s">
        <v>243</v>
      </c>
      <c r="C46" s="20" t="s">
        <v>244</v>
      </c>
      <c r="D46" s="21">
        <v>942</v>
      </c>
      <c r="E46" s="86">
        <f t="shared" si="0"/>
        <v>19.782</v>
      </c>
    </row>
    <row r="47" spans="1:5" ht="15.75" customHeight="1">
      <c r="A47" s="103"/>
      <c r="B47" s="105"/>
      <c r="C47" s="20" t="s">
        <v>245</v>
      </c>
      <c r="D47" s="21">
        <v>267.47000000000003</v>
      </c>
      <c r="E47" s="86">
        <f t="shared" si="0"/>
        <v>5.6168700000000014</v>
      </c>
    </row>
    <row r="48" spans="1:5" ht="15.75" customHeight="1">
      <c r="A48" s="103"/>
      <c r="B48" s="105"/>
      <c r="C48" s="20" t="s">
        <v>246</v>
      </c>
      <c r="D48" s="21">
        <v>156.35499999999999</v>
      </c>
      <c r="E48" s="86">
        <f t="shared" si="0"/>
        <v>3.283455</v>
      </c>
    </row>
    <row r="49" spans="1:5" ht="15.75" customHeight="1">
      <c r="A49" s="103"/>
      <c r="B49" s="105"/>
      <c r="C49" s="20" t="s">
        <v>247</v>
      </c>
      <c r="D49" s="21">
        <v>200</v>
      </c>
      <c r="E49" s="86">
        <f t="shared" si="0"/>
        <v>4.2</v>
      </c>
    </row>
    <row r="50" spans="1:5" ht="15.75" customHeight="1">
      <c r="A50" s="103"/>
      <c r="B50" s="105"/>
      <c r="C50" s="20" t="s">
        <v>248</v>
      </c>
      <c r="D50" s="21">
        <v>80.75</v>
      </c>
      <c r="E50" s="86">
        <f t="shared" si="0"/>
        <v>1.6957500000000001</v>
      </c>
    </row>
    <row r="51" spans="1:5" ht="15.75" customHeight="1">
      <c r="A51" s="103"/>
      <c r="B51" s="105"/>
      <c r="C51" s="20" t="s">
        <v>249</v>
      </c>
      <c r="D51" s="21">
        <v>492</v>
      </c>
      <c r="E51" s="86">
        <f t="shared" si="0"/>
        <v>10.332000000000001</v>
      </c>
    </row>
    <row r="52" spans="1:5" ht="15.75" customHeight="1">
      <c r="A52" s="103"/>
      <c r="B52" s="105"/>
      <c r="C52" s="20" t="s">
        <v>250</v>
      </c>
      <c r="D52" s="21">
        <v>999.9</v>
      </c>
      <c r="E52" s="86">
        <f t="shared" si="0"/>
        <v>20.997900000000001</v>
      </c>
    </row>
    <row r="53" spans="1:5" ht="15.75" customHeight="1">
      <c r="A53" s="103"/>
      <c r="B53" s="105"/>
      <c r="C53" s="20" t="s">
        <v>251</v>
      </c>
      <c r="D53" s="21">
        <v>942</v>
      </c>
      <c r="E53" s="86">
        <f t="shared" si="0"/>
        <v>19.782</v>
      </c>
    </row>
    <row r="54" spans="1:5" s="25" customFormat="1" ht="15.75" customHeight="1">
      <c r="A54" s="104"/>
      <c r="B54" s="106"/>
      <c r="C54" s="23" t="s">
        <v>216</v>
      </c>
      <c r="D54" s="24">
        <f>SUM(D46:D53)</f>
        <v>4080.4749999999999</v>
      </c>
      <c r="E54" s="87">
        <f t="shared" si="0"/>
        <v>85.689975000000004</v>
      </c>
    </row>
    <row r="55" spans="1:5" ht="15.75" customHeight="1">
      <c r="A55" s="103">
        <v>7</v>
      </c>
      <c r="B55" s="105" t="s">
        <v>252</v>
      </c>
      <c r="C55" s="20" t="s">
        <v>253</v>
      </c>
      <c r="D55" s="21">
        <v>969</v>
      </c>
      <c r="E55" s="86">
        <f t="shared" si="0"/>
        <v>20.349</v>
      </c>
    </row>
    <row r="56" spans="1:5" ht="15.75" customHeight="1">
      <c r="A56" s="103"/>
      <c r="B56" s="105"/>
      <c r="C56" s="20" t="s">
        <v>254</v>
      </c>
      <c r="D56" s="21">
        <v>1515</v>
      </c>
      <c r="E56" s="86">
        <f t="shared" si="0"/>
        <v>31.815000000000001</v>
      </c>
    </row>
    <row r="57" spans="1:5" ht="15.75" customHeight="1">
      <c r="A57" s="103"/>
      <c r="B57" s="105"/>
      <c r="C57" s="20" t="s">
        <v>255</v>
      </c>
      <c r="D57" s="21">
        <v>455</v>
      </c>
      <c r="E57" s="86">
        <f t="shared" si="0"/>
        <v>9.5549999999999997</v>
      </c>
    </row>
    <row r="58" spans="1:5" ht="15.75" customHeight="1">
      <c r="A58" s="103"/>
      <c r="B58" s="105"/>
      <c r="C58" s="20" t="s">
        <v>256</v>
      </c>
      <c r="D58" s="21">
        <v>2202.8000000000002</v>
      </c>
      <c r="E58" s="86">
        <f t="shared" si="0"/>
        <v>46.258800000000008</v>
      </c>
    </row>
    <row r="59" spans="1:5" ht="15.75" customHeight="1">
      <c r="A59" s="103"/>
      <c r="B59" s="105"/>
      <c r="C59" s="20" t="s">
        <v>257</v>
      </c>
      <c r="D59" s="21">
        <v>557</v>
      </c>
      <c r="E59" s="86">
        <f t="shared" si="0"/>
        <v>11.697000000000001</v>
      </c>
    </row>
    <row r="60" spans="1:5" ht="15.75" customHeight="1">
      <c r="A60" s="103"/>
      <c r="B60" s="105"/>
      <c r="C60" s="20" t="s">
        <v>258</v>
      </c>
      <c r="D60" s="21">
        <v>600.27</v>
      </c>
      <c r="E60" s="86">
        <f t="shared" si="0"/>
        <v>12.60567</v>
      </c>
    </row>
    <row r="61" spans="1:5" ht="15.75" customHeight="1">
      <c r="A61" s="103"/>
      <c r="B61" s="105"/>
      <c r="C61" s="20" t="s">
        <v>259</v>
      </c>
      <c r="D61" s="21">
        <v>265.22000000000003</v>
      </c>
      <c r="E61" s="86">
        <f t="shared" si="0"/>
        <v>5.5696200000000013</v>
      </c>
    </row>
    <row r="62" spans="1:5" s="25" customFormat="1" ht="15.75" customHeight="1">
      <c r="A62" s="110"/>
      <c r="B62" s="111"/>
      <c r="C62" s="23" t="s">
        <v>216</v>
      </c>
      <c r="D62" s="32">
        <f>SUM(D55:D61)</f>
        <v>6564.29</v>
      </c>
      <c r="E62" s="87">
        <f t="shared" si="0"/>
        <v>137.85008999999999</v>
      </c>
    </row>
    <row r="63" spans="1:5" ht="15.75" customHeight="1">
      <c r="A63" s="103">
        <v>8</v>
      </c>
      <c r="B63" s="105" t="s">
        <v>260</v>
      </c>
      <c r="C63" s="20" t="s">
        <v>261</v>
      </c>
      <c r="D63" s="21">
        <v>835</v>
      </c>
      <c r="E63" s="86">
        <f t="shared" si="0"/>
        <v>17.535</v>
      </c>
    </row>
    <row r="64" spans="1:5" s="25" customFormat="1" ht="15.75" customHeight="1">
      <c r="A64" s="104"/>
      <c r="B64" s="106"/>
      <c r="C64" s="23" t="s">
        <v>216</v>
      </c>
      <c r="D64" s="24">
        <f>SUM(D63:D63)</f>
        <v>835</v>
      </c>
      <c r="E64" s="87">
        <f t="shared" si="0"/>
        <v>17.535</v>
      </c>
    </row>
    <row r="65" spans="1:5" ht="15.75" customHeight="1">
      <c r="A65" s="103">
        <v>9</v>
      </c>
      <c r="B65" s="105" t="s">
        <v>262</v>
      </c>
      <c r="C65" s="20" t="s">
        <v>263</v>
      </c>
      <c r="D65" s="21">
        <v>200</v>
      </c>
      <c r="E65" s="86">
        <f t="shared" si="0"/>
        <v>4.2</v>
      </c>
    </row>
    <row r="66" spans="1:5" s="25" customFormat="1" ht="15.75" customHeight="1">
      <c r="A66" s="104"/>
      <c r="B66" s="106"/>
      <c r="C66" s="23" t="s">
        <v>216</v>
      </c>
      <c r="D66" s="24">
        <v>200</v>
      </c>
      <c r="E66" s="87">
        <f t="shared" si="0"/>
        <v>4.2</v>
      </c>
    </row>
    <row r="67" spans="1:5" s="25" customFormat="1" ht="15.75" customHeight="1" thickBot="1">
      <c r="A67" s="107" t="s">
        <v>264</v>
      </c>
      <c r="B67" s="108"/>
      <c r="C67" s="109"/>
      <c r="D67" s="33">
        <f>SUM(D66,D64,D62,D54,D45,D42,D30,D24,D19)</f>
        <v>38005.294999999998</v>
      </c>
      <c r="E67" s="87">
        <f t="shared" si="0"/>
        <v>798.11119500000007</v>
      </c>
    </row>
  </sheetData>
  <mergeCells count="24">
    <mergeCell ref="D4:E4"/>
    <mergeCell ref="A2:E2"/>
    <mergeCell ref="A3:E3"/>
    <mergeCell ref="A6:A19"/>
    <mergeCell ref="B6:B19"/>
    <mergeCell ref="A4:A5"/>
    <mergeCell ref="B4:C5"/>
    <mergeCell ref="A20:A24"/>
    <mergeCell ref="B20:B24"/>
    <mergeCell ref="A25:A30"/>
    <mergeCell ref="B25:B30"/>
    <mergeCell ref="A31:A42"/>
    <mergeCell ref="B31:B42"/>
    <mergeCell ref="A43:A45"/>
    <mergeCell ref="B43:B45"/>
    <mergeCell ref="A46:A54"/>
    <mergeCell ref="B46:B54"/>
    <mergeCell ref="A55:A62"/>
    <mergeCell ref="B55:B62"/>
    <mergeCell ref="A63:A64"/>
    <mergeCell ref="B63:B64"/>
    <mergeCell ref="A65:A66"/>
    <mergeCell ref="B65:B66"/>
    <mergeCell ref="A67:C67"/>
  </mergeCells>
  <phoneticPr fontId="1" type="noConversion"/>
  <printOptions horizontalCentered="1"/>
  <pageMargins left="0.74803149606299213" right="0.74803149606299213" top="0.43307086614173229" bottom="0.35433070866141736" header="0.19685039370078741" footer="0.15748031496062992"/>
  <pageSetup paperSize="9" scale="89" orientation="portrait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E71"/>
  <sheetViews>
    <sheetView zoomScale="102" workbookViewId="0">
      <selection activeCell="K12" sqref="K12"/>
    </sheetView>
  </sheetViews>
  <sheetFormatPr defaultColWidth="10" defaultRowHeight="15.6"/>
  <cols>
    <col min="1" max="1" width="9.5546875" style="17" customWidth="1"/>
    <col min="2" max="2" width="23" style="16" customWidth="1"/>
    <col min="3" max="3" width="13.88671875" style="16" customWidth="1"/>
    <col min="4" max="4" width="17.77734375" style="16" customWidth="1"/>
    <col min="5" max="5" width="17.88671875" style="16" customWidth="1"/>
    <col min="6" max="253" width="10" style="16"/>
    <col min="254" max="254" width="9.5546875" style="16" customWidth="1"/>
    <col min="255" max="255" width="23" style="16" customWidth="1"/>
    <col min="256" max="256" width="13.88671875" style="16" customWidth="1"/>
    <col min="257" max="257" width="17.77734375" style="16" customWidth="1"/>
    <col min="258" max="258" width="17.88671875" style="16" customWidth="1"/>
    <col min="259" max="259" width="19.109375" style="16" customWidth="1"/>
    <col min="260" max="260" width="21" style="16" customWidth="1"/>
    <col min="261" max="261" width="30.5546875" style="16" customWidth="1"/>
    <col min="262" max="509" width="10" style="16"/>
    <col min="510" max="510" width="9.5546875" style="16" customWidth="1"/>
    <col min="511" max="511" width="23" style="16" customWidth="1"/>
    <col min="512" max="512" width="13.88671875" style="16" customWidth="1"/>
    <col min="513" max="513" width="17.77734375" style="16" customWidth="1"/>
    <col min="514" max="514" width="17.88671875" style="16" customWidth="1"/>
    <col min="515" max="515" width="19.109375" style="16" customWidth="1"/>
    <col min="516" max="516" width="21" style="16" customWidth="1"/>
    <col min="517" max="517" width="30.5546875" style="16" customWidth="1"/>
    <col min="518" max="765" width="10" style="16"/>
    <col min="766" max="766" width="9.5546875" style="16" customWidth="1"/>
    <col min="767" max="767" width="23" style="16" customWidth="1"/>
    <col min="768" max="768" width="13.88671875" style="16" customWidth="1"/>
    <col min="769" max="769" width="17.77734375" style="16" customWidth="1"/>
    <col min="770" max="770" width="17.88671875" style="16" customWidth="1"/>
    <col min="771" max="771" width="19.109375" style="16" customWidth="1"/>
    <col min="772" max="772" width="21" style="16" customWidth="1"/>
    <col min="773" max="773" width="30.5546875" style="16" customWidth="1"/>
    <col min="774" max="1021" width="10" style="16"/>
    <col min="1022" max="1022" width="9.5546875" style="16" customWidth="1"/>
    <col min="1023" max="1023" width="23" style="16" customWidth="1"/>
    <col min="1024" max="1024" width="13.88671875" style="16" customWidth="1"/>
    <col min="1025" max="1025" width="17.77734375" style="16" customWidth="1"/>
    <col min="1026" max="1026" width="17.88671875" style="16" customWidth="1"/>
    <col min="1027" max="1027" width="19.109375" style="16" customWidth="1"/>
    <col min="1028" max="1028" width="21" style="16" customWidth="1"/>
    <col min="1029" max="1029" width="30.5546875" style="16" customWidth="1"/>
    <col min="1030" max="1277" width="10" style="16"/>
    <col min="1278" max="1278" width="9.5546875" style="16" customWidth="1"/>
    <col min="1279" max="1279" width="23" style="16" customWidth="1"/>
    <col min="1280" max="1280" width="13.88671875" style="16" customWidth="1"/>
    <col min="1281" max="1281" width="17.77734375" style="16" customWidth="1"/>
    <col min="1282" max="1282" width="17.88671875" style="16" customWidth="1"/>
    <col min="1283" max="1283" width="19.109375" style="16" customWidth="1"/>
    <col min="1284" max="1284" width="21" style="16" customWidth="1"/>
    <col min="1285" max="1285" width="30.5546875" style="16" customWidth="1"/>
    <col min="1286" max="1533" width="10" style="16"/>
    <col min="1534" max="1534" width="9.5546875" style="16" customWidth="1"/>
    <col min="1535" max="1535" width="23" style="16" customWidth="1"/>
    <col min="1536" max="1536" width="13.88671875" style="16" customWidth="1"/>
    <col min="1537" max="1537" width="17.77734375" style="16" customWidth="1"/>
    <col min="1538" max="1538" width="17.88671875" style="16" customWidth="1"/>
    <col min="1539" max="1539" width="19.109375" style="16" customWidth="1"/>
    <col min="1540" max="1540" width="21" style="16" customWidth="1"/>
    <col min="1541" max="1541" width="30.5546875" style="16" customWidth="1"/>
    <col min="1542" max="1789" width="10" style="16"/>
    <col min="1790" max="1790" width="9.5546875" style="16" customWidth="1"/>
    <col min="1791" max="1791" width="23" style="16" customWidth="1"/>
    <col min="1792" max="1792" width="13.88671875" style="16" customWidth="1"/>
    <col min="1793" max="1793" width="17.77734375" style="16" customWidth="1"/>
    <col min="1794" max="1794" width="17.88671875" style="16" customWidth="1"/>
    <col min="1795" max="1795" width="19.109375" style="16" customWidth="1"/>
    <col min="1796" max="1796" width="21" style="16" customWidth="1"/>
    <col min="1797" max="1797" width="30.5546875" style="16" customWidth="1"/>
    <col min="1798" max="2045" width="10" style="16"/>
    <col min="2046" max="2046" width="9.5546875" style="16" customWidth="1"/>
    <col min="2047" max="2047" width="23" style="16" customWidth="1"/>
    <col min="2048" max="2048" width="13.88671875" style="16" customWidth="1"/>
    <col min="2049" max="2049" width="17.77734375" style="16" customWidth="1"/>
    <col min="2050" max="2050" width="17.88671875" style="16" customWidth="1"/>
    <col min="2051" max="2051" width="19.109375" style="16" customWidth="1"/>
    <col min="2052" max="2052" width="21" style="16" customWidth="1"/>
    <col min="2053" max="2053" width="30.5546875" style="16" customWidth="1"/>
    <col min="2054" max="2301" width="10" style="16"/>
    <col min="2302" max="2302" width="9.5546875" style="16" customWidth="1"/>
    <col min="2303" max="2303" width="23" style="16" customWidth="1"/>
    <col min="2304" max="2304" width="13.88671875" style="16" customWidth="1"/>
    <col min="2305" max="2305" width="17.77734375" style="16" customWidth="1"/>
    <col min="2306" max="2306" width="17.88671875" style="16" customWidth="1"/>
    <col min="2307" max="2307" width="19.109375" style="16" customWidth="1"/>
    <col min="2308" max="2308" width="21" style="16" customWidth="1"/>
    <col min="2309" max="2309" width="30.5546875" style="16" customWidth="1"/>
    <col min="2310" max="2557" width="10" style="16"/>
    <col min="2558" max="2558" width="9.5546875" style="16" customWidth="1"/>
    <col min="2559" max="2559" width="23" style="16" customWidth="1"/>
    <col min="2560" max="2560" width="13.88671875" style="16" customWidth="1"/>
    <col min="2561" max="2561" width="17.77734375" style="16" customWidth="1"/>
    <col min="2562" max="2562" width="17.88671875" style="16" customWidth="1"/>
    <col min="2563" max="2563" width="19.109375" style="16" customWidth="1"/>
    <col min="2564" max="2564" width="21" style="16" customWidth="1"/>
    <col min="2565" max="2565" width="30.5546875" style="16" customWidth="1"/>
    <col min="2566" max="2813" width="10" style="16"/>
    <col min="2814" max="2814" width="9.5546875" style="16" customWidth="1"/>
    <col min="2815" max="2815" width="23" style="16" customWidth="1"/>
    <col min="2816" max="2816" width="13.88671875" style="16" customWidth="1"/>
    <col min="2817" max="2817" width="17.77734375" style="16" customWidth="1"/>
    <col min="2818" max="2818" width="17.88671875" style="16" customWidth="1"/>
    <col min="2819" max="2819" width="19.109375" style="16" customWidth="1"/>
    <col min="2820" max="2820" width="21" style="16" customWidth="1"/>
    <col min="2821" max="2821" width="30.5546875" style="16" customWidth="1"/>
    <col min="2822" max="3069" width="10" style="16"/>
    <col min="3070" max="3070" width="9.5546875" style="16" customWidth="1"/>
    <col min="3071" max="3071" width="23" style="16" customWidth="1"/>
    <col min="3072" max="3072" width="13.88671875" style="16" customWidth="1"/>
    <col min="3073" max="3073" width="17.77734375" style="16" customWidth="1"/>
    <col min="3074" max="3074" width="17.88671875" style="16" customWidth="1"/>
    <col min="3075" max="3075" width="19.109375" style="16" customWidth="1"/>
    <col min="3076" max="3076" width="21" style="16" customWidth="1"/>
    <col min="3077" max="3077" width="30.5546875" style="16" customWidth="1"/>
    <col min="3078" max="3325" width="10" style="16"/>
    <col min="3326" max="3326" width="9.5546875" style="16" customWidth="1"/>
    <col min="3327" max="3327" width="23" style="16" customWidth="1"/>
    <col min="3328" max="3328" width="13.88671875" style="16" customWidth="1"/>
    <col min="3329" max="3329" width="17.77734375" style="16" customWidth="1"/>
    <col min="3330" max="3330" width="17.88671875" style="16" customWidth="1"/>
    <col min="3331" max="3331" width="19.109375" style="16" customWidth="1"/>
    <col min="3332" max="3332" width="21" style="16" customWidth="1"/>
    <col min="3333" max="3333" width="30.5546875" style="16" customWidth="1"/>
    <col min="3334" max="3581" width="10" style="16"/>
    <col min="3582" max="3582" width="9.5546875" style="16" customWidth="1"/>
    <col min="3583" max="3583" width="23" style="16" customWidth="1"/>
    <col min="3584" max="3584" width="13.88671875" style="16" customWidth="1"/>
    <col min="3585" max="3585" width="17.77734375" style="16" customWidth="1"/>
    <col min="3586" max="3586" width="17.88671875" style="16" customWidth="1"/>
    <col min="3587" max="3587" width="19.109375" style="16" customWidth="1"/>
    <col min="3588" max="3588" width="21" style="16" customWidth="1"/>
    <col min="3589" max="3589" width="30.5546875" style="16" customWidth="1"/>
    <col min="3590" max="3837" width="10" style="16"/>
    <col min="3838" max="3838" width="9.5546875" style="16" customWidth="1"/>
    <col min="3839" max="3839" width="23" style="16" customWidth="1"/>
    <col min="3840" max="3840" width="13.88671875" style="16" customWidth="1"/>
    <col min="3841" max="3841" width="17.77734375" style="16" customWidth="1"/>
    <col min="3842" max="3842" width="17.88671875" style="16" customWidth="1"/>
    <col min="3843" max="3843" width="19.109375" style="16" customWidth="1"/>
    <col min="3844" max="3844" width="21" style="16" customWidth="1"/>
    <col min="3845" max="3845" width="30.5546875" style="16" customWidth="1"/>
    <col min="3846" max="4093" width="10" style="16"/>
    <col min="4094" max="4094" width="9.5546875" style="16" customWidth="1"/>
    <col min="4095" max="4095" width="23" style="16" customWidth="1"/>
    <col min="4096" max="4096" width="13.88671875" style="16" customWidth="1"/>
    <col min="4097" max="4097" width="17.77734375" style="16" customWidth="1"/>
    <col min="4098" max="4098" width="17.88671875" style="16" customWidth="1"/>
    <col min="4099" max="4099" width="19.109375" style="16" customWidth="1"/>
    <col min="4100" max="4100" width="21" style="16" customWidth="1"/>
    <col min="4101" max="4101" width="30.5546875" style="16" customWidth="1"/>
    <col min="4102" max="4349" width="10" style="16"/>
    <col min="4350" max="4350" width="9.5546875" style="16" customWidth="1"/>
    <col min="4351" max="4351" width="23" style="16" customWidth="1"/>
    <col min="4352" max="4352" width="13.88671875" style="16" customWidth="1"/>
    <col min="4353" max="4353" width="17.77734375" style="16" customWidth="1"/>
    <col min="4354" max="4354" width="17.88671875" style="16" customWidth="1"/>
    <col min="4355" max="4355" width="19.109375" style="16" customWidth="1"/>
    <col min="4356" max="4356" width="21" style="16" customWidth="1"/>
    <col min="4357" max="4357" width="30.5546875" style="16" customWidth="1"/>
    <col min="4358" max="4605" width="10" style="16"/>
    <col min="4606" max="4606" width="9.5546875" style="16" customWidth="1"/>
    <col min="4607" max="4607" width="23" style="16" customWidth="1"/>
    <col min="4608" max="4608" width="13.88671875" style="16" customWidth="1"/>
    <col min="4609" max="4609" width="17.77734375" style="16" customWidth="1"/>
    <col min="4610" max="4610" width="17.88671875" style="16" customWidth="1"/>
    <col min="4611" max="4611" width="19.109375" style="16" customWidth="1"/>
    <col min="4612" max="4612" width="21" style="16" customWidth="1"/>
    <col min="4613" max="4613" width="30.5546875" style="16" customWidth="1"/>
    <col min="4614" max="4861" width="10" style="16"/>
    <col min="4862" max="4862" width="9.5546875" style="16" customWidth="1"/>
    <col min="4863" max="4863" width="23" style="16" customWidth="1"/>
    <col min="4864" max="4864" width="13.88671875" style="16" customWidth="1"/>
    <col min="4865" max="4865" width="17.77734375" style="16" customWidth="1"/>
    <col min="4866" max="4866" width="17.88671875" style="16" customWidth="1"/>
    <col min="4867" max="4867" width="19.109375" style="16" customWidth="1"/>
    <col min="4868" max="4868" width="21" style="16" customWidth="1"/>
    <col min="4869" max="4869" width="30.5546875" style="16" customWidth="1"/>
    <col min="4870" max="5117" width="10" style="16"/>
    <col min="5118" max="5118" width="9.5546875" style="16" customWidth="1"/>
    <col min="5119" max="5119" width="23" style="16" customWidth="1"/>
    <col min="5120" max="5120" width="13.88671875" style="16" customWidth="1"/>
    <col min="5121" max="5121" width="17.77734375" style="16" customWidth="1"/>
    <col min="5122" max="5122" width="17.88671875" style="16" customWidth="1"/>
    <col min="5123" max="5123" width="19.109375" style="16" customWidth="1"/>
    <col min="5124" max="5124" width="21" style="16" customWidth="1"/>
    <col min="5125" max="5125" width="30.5546875" style="16" customWidth="1"/>
    <col min="5126" max="5373" width="10" style="16"/>
    <col min="5374" max="5374" width="9.5546875" style="16" customWidth="1"/>
    <col min="5375" max="5375" width="23" style="16" customWidth="1"/>
    <col min="5376" max="5376" width="13.88671875" style="16" customWidth="1"/>
    <col min="5377" max="5377" width="17.77734375" style="16" customWidth="1"/>
    <col min="5378" max="5378" width="17.88671875" style="16" customWidth="1"/>
    <col min="5379" max="5379" width="19.109375" style="16" customWidth="1"/>
    <col min="5380" max="5380" width="21" style="16" customWidth="1"/>
    <col min="5381" max="5381" width="30.5546875" style="16" customWidth="1"/>
    <col min="5382" max="5629" width="10" style="16"/>
    <col min="5630" max="5630" width="9.5546875" style="16" customWidth="1"/>
    <col min="5631" max="5631" width="23" style="16" customWidth="1"/>
    <col min="5632" max="5632" width="13.88671875" style="16" customWidth="1"/>
    <col min="5633" max="5633" width="17.77734375" style="16" customWidth="1"/>
    <col min="5634" max="5634" width="17.88671875" style="16" customWidth="1"/>
    <col min="5635" max="5635" width="19.109375" style="16" customWidth="1"/>
    <col min="5636" max="5636" width="21" style="16" customWidth="1"/>
    <col min="5637" max="5637" width="30.5546875" style="16" customWidth="1"/>
    <col min="5638" max="5885" width="10" style="16"/>
    <col min="5886" max="5886" width="9.5546875" style="16" customWidth="1"/>
    <col min="5887" max="5887" width="23" style="16" customWidth="1"/>
    <col min="5888" max="5888" width="13.88671875" style="16" customWidth="1"/>
    <col min="5889" max="5889" width="17.77734375" style="16" customWidth="1"/>
    <col min="5890" max="5890" width="17.88671875" style="16" customWidth="1"/>
    <col min="5891" max="5891" width="19.109375" style="16" customWidth="1"/>
    <col min="5892" max="5892" width="21" style="16" customWidth="1"/>
    <col min="5893" max="5893" width="30.5546875" style="16" customWidth="1"/>
    <col min="5894" max="6141" width="10" style="16"/>
    <col min="6142" max="6142" width="9.5546875" style="16" customWidth="1"/>
    <col min="6143" max="6143" width="23" style="16" customWidth="1"/>
    <col min="6144" max="6144" width="13.88671875" style="16" customWidth="1"/>
    <col min="6145" max="6145" width="17.77734375" style="16" customWidth="1"/>
    <col min="6146" max="6146" width="17.88671875" style="16" customWidth="1"/>
    <col min="6147" max="6147" width="19.109375" style="16" customWidth="1"/>
    <col min="6148" max="6148" width="21" style="16" customWidth="1"/>
    <col min="6149" max="6149" width="30.5546875" style="16" customWidth="1"/>
    <col min="6150" max="6397" width="10" style="16"/>
    <col min="6398" max="6398" width="9.5546875" style="16" customWidth="1"/>
    <col min="6399" max="6399" width="23" style="16" customWidth="1"/>
    <col min="6400" max="6400" width="13.88671875" style="16" customWidth="1"/>
    <col min="6401" max="6401" width="17.77734375" style="16" customWidth="1"/>
    <col min="6402" max="6402" width="17.88671875" style="16" customWidth="1"/>
    <col min="6403" max="6403" width="19.109375" style="16" customWidth="1"/>
    <col min="6404" max="6404" width="21" style="16" customWidth="1"/>
    <col min="6405" max="6405" width="30.5546875" style="16" customWidth="1"/>
    <col min="6406" max="6653" width="10" style="16"/>
    <col min="6654" max="6654" width="9.5546875" style="16" customWidth="1"/>
    <col min="6655" max="6655" width="23" style="16" customWidth="1"/>
    <col min="6656" max="6656" width="13.88671875" style="16" customWidth="1"/>
    <col min="6657" max="6657" width="17.77734375" style="16" customWidth="1"/>
    <col min="6658" max="6658" width="17.88671875" style="16" customWidth="1"/>
    <col min="6659" max="6659" width="19.109375" style="16" customWidth="1"/>
    <col min="6660" max="6660" width="21" style="16" customWidth="1"/>
    <col min="6661" max="6661" width="30.5546875" style="16" customWidth="1"/>
    <col min="6662" max="6909" width="10" style="16"/>
    <col min="6910" max="6910" width="9.5546875" style="16" customWidth="1"/>
    <col min="6911" max="6911" width="23" style="16" customWidth="1"/>
    <col min="6912" max="6912" width="13.88671875" style="16" customWidth="1"/>
    <col min="6913" max="6913" width="17.77734375" style="16" customWidth="1"/>
    <col min="6914" max="6914" width="17.88671875" style="16" customWidth="1"/>
    <col min="6915" max="6915" width="19.109375" style="16" customWidth="1"/>
    <col min="6916" max="6916" width="21" style="16" customWidth="1"/>
    <col min="6917" max="6917" width="30.5546875" style="16" customWidth="1"/>
    <col min="6918" max="7165" width="10" style="16"/>
    <col min="7166" max="7166" width="9.5546875" style="16" customWidth="1"/>
    <col min="7167" max="7167" width="23" style="16" customWidth="1"/>
    <col min="7168" max="7168" width="13.88671875" style="16" customWidth="1"/>
    <col min="7169" max="7169" width="17.77734375" style="16" customWidth="1"/>
    <col min="7170" max="7170" width="17.88671875" style="16" customWidth="1"/>
    <col min="7171" max="7171" width="19.109375" style="16" customWidth="1"/>
    <col min="7172" max="7172" width="21" style="16" customWidth="1"/>
    <col min="7173" max="7173" width="30.5546875" style="16" customWidth="1"/>
    <col min="7174" max="7421" width="10" style="16"/>
    <col min="7422" max="7422" width="9.5546875" style="16" customWidth="1"/>
    <col min="7423" max="7423" width="23" style="16" customWidth="1"/>
    <col min="7424" max="7424" width="13.88671875" style="16" customWidth="1"/>
    <col min="7425" max="7425" width="17.77734375" style="16" customWidth="1"/>
    <col min="7426" max="7426" width="17.88671875" style="16" customWidth="1"/>
    <col min="7427" max="7427" width="19.109375" style="16" customWidth="1"/>
    <col min="7428" max="7428" width="21" style="16" customWidth="1"/>
    <col min="7429" max="7429" width="30.5546875" style="16" customWidth="1"/>
    <col min="7430" max="7677" width="10" style="16"/>
    <col min="7678" max="7678" width="9.5546875" style="16" customWidth="1"/>
    <col min="7679" max="7679" width="23" style="16" customWidth="1"/>
    <col min="7680" max="7680" width="13.88671875" style="16" customWidth="1"/>
    <col min="7681" max="7681" width="17.77734375" style="16" customWidth="1"/>
    <col min="7682" max="7682" width="17.88671875" style="16" customWidth="1"/>
    <col min="7683" max="7683" width="19.109375" style="16" customWidth="1"/>
    <col min="7684" max="7684" width="21" style="16" customWidth="1"/>
    <col min="7685" max="7685" width="30.5546875" style="16" customWidth="1"/>
    <col min="7686" max="7933" width="10" style="16"/>
    <col min="7934" max="7934" width="9.5546875" style="16" customWidth="1"/>
    <col min="7935" max="7935" width="23" style="16" customWidth="1"/>
    <col min="7936" max="7936" width="13.88671875" style="16" customWidth="1"/>
    <col min="7937" max="7937" width="17.77734375" style="16" customWidth="1"/>
    <col min="7938" max="7938" width="17.88671875" style="16" customWidth="1"/>
    <col min="7939" max="7939" width="19.109375" style="16" customWidth="1"/>
    <col min="7940" max="7940" width="21" style="16" customWidth="1"/>
    <col min="7941" max="7941" width="30.5546875" style="16" customWidth="1"/>
    <col min="7942" max="8189" width="10" style="16"/>
    <col min="8190" max="8190" width="9.5546875" style="16" customWidth="1"/>
    <col min="8191" max="8191" width="23" style="16" customWidth="1"/>
    <col min="8192" max="8192" width="13.88671875" style="16" customWidth="1"/>
    <col min="8193" max="8193" width="17.77734375" style="16" customWidth="1"/>
    <col min="8194" max="8194" width="17.88671875" style="16" customWidth="1"/>
    <col min="8195" max="8195" width="19.109375" style="16" customWidth="1"/>
    <col min="8196" max="8196" width="21" style="16" customWidth="1"/>
    <col min="8197" max="8197" width="30.5546875" style="16" customWidth="1"/>
    <col min="8198" max="8445" width="10" style="16"/>
    <col min="8446" max="8446" width="9.5546875" style="16" customWidth="1"/>
    <col min="8447" max="8447" width="23" style="16" customWidth="1"/>
    <col min="8448" max="8448" width="13.88671875" style="16" customWidth="1"/>
    <col min="8449" max="8449" width="17.77734375" style="16" customWidth="1"/>
    <col min="8450" max="8450" width="17.88671875" style="16" customWidth="1"/>
    <col min="8451" max="8451" width="19.109375" style="16" customWidth="1"/>
    <col min="8452" max="8452" width="21" style="16" customWidth="1"/>
    <col min="8453" max="8453" width="30.5546875" style="16" customWidth="1"/>
    <col min="8454" max="8701" width="10" style="16"/>
    <col min="8702" max="8702" width="9.5546875" style="16" customWidth="1"/>
    <col min="8703" max="8703" width="23" style="16" customWidth="1"/>
    <col min="8704" max="8704" width="13.88671875" style="16" customWidth="1"/>
    <col min="8705" max="8705" width="17.77734375" style="16" customWidth="1"/>
    <col min="8706" max="8706" width="17.88671875" style="16" customWidth="1"/>
    <col min="8707" max="8707" width="19.109375" style="16" customWidth="1"/>
    <col min="8708" max="8708" width="21" style="16" customWidth="1"/>
    <col min="8709" max="8709" width="30.5546875" style="16" customWidth="1"/>
    <col min="8710" max="8957" width="10" style="16"/>
    <col min="8958" max="8958" width="9.5546875" style="16" customWidth="1"/>
    <col min="8959" max="8959" width="23" style="16" customWidth="1"/>
    <col min="8960" max="8960" width="13.88671875" style="16" customWidth="1"/>
    <col min="8961" max="8961" width="17.77734375" style="16" customWidth="1"/>
    <col min="8962" max="8962" width="17.88671875" style="16" customWidth="1"/>
    <col min="8963" max="8963" width="19.109375" style="16" customWidth="1"/>
    <col min="8964" max="8964" width="21" style="16" customWidth="1"/>
    <col min="8965" max="8965" width="30.5546875" style="16" customWidth="1"/>
    <col min="8966" max="9213" width="10" style="16"/>
    <col min="9214" max="9214" width="9.5546875" style="16" customWidth="1"/>
    <col min="9215" max="9215" width="23" style="16" customWidth="1"/>
    <col min="9216" max="9216" width="13.88671875" style="16" customWidth="1"/>
    <col min="9217" max="9217" width="17.77734375" style="16" customWidth="1"/>
    <col min="9218" max="9218" width="17.88671875" style="16" customWidth="1"/>
    <col min="9219" max="9219" width="19.109375" style="16" customWidth="1"/>
    <col min="9220" max="9220" width="21" style="16" customWidth="1"/>
    <col min="9221" max="9221" width="30.5546875" style="16" customWidth="1"/>
    <col min="9222" max="9469" width="10" style="16"/>
    <col min="9470" max="9470" width="9.5546875" style="16" customWidth="1"/>
    <col min="9471" max="9471" width="23" style="16" customWidth="1"/>
    <col min="9472" max="9472" width="13.88671875" style="16" customWidth="1"/>
    <col min="9473" max="9473" width="17.77734375" style="16" customWidth="1"/>
    <col min="9474" max="9474" width="17.88671875" style="16" customWidth="1"/>
    <col min="9475" max="9475" width="19.109375" style="16" customWidth="1"/>
    <col min="9476" max="9476" width="21" style="16" customWidth="1"/>
    <col min="9477" max="9477" width="30.5546875" style="16" customWidth="1"/>
    <col min="9478" max="9725" width="10" style="16"/>
    <col min="9726" max="9726" width="9.5546875" style="16" customWidth="1"/>
    <col min="9727" max="9727" width="23" style="16" customWidth="1"/>
    <col min="9728" max="9728" width="13.88671875" style="16" customWidth="1"/>
    <col min="9729" max="9729" width="17.77734375" style="16" customWidth="1"/>
    <col min="9730" max="9730" width="17.88671875" style="16" customWidth="1"/>
    <col min="9731" max="9731" width="19.109375" style="16" customWidth="1"/>
    <col min="9732" max="9732" width="21" style="16" customWidth="1"/>
    <col min="9733" max="9733" width="30.5546875" style="16" customWidth="1"/>
    <col min="9734" max="9981" width="10" style="16"/>
    <col min="9982" max="9982" width="9.5546875" style="16" customWidth="1"/>
    <col min="9983" max="9983" width="23" style="16" customWidth="1"/>
    <col min="9984" max="9984" width="13.88671875" style="16" customWidth="1"/>
    <col min="9985" max="9985" width="17.77734375" style="16" customWidth="1"/>
    <col min="9986" max="9986" width="17.88671875" style="16" customWidth="1"/>
    <col min="9987" max="9987" width="19.109375" style="16" customWidth="1"/>
    <col min="9988" max="9988" width="21" style="16" customWidth="1"/>
    <col min="9989" max="9989" width="30.5546875" style="16" customWidth="1"/>
    <col min="9990" max="10237" width="10" style="16"/>
    <col min="10238" max="10238" width="9.5546875" style="16" customWidth="1"/>
    <col min="10239" max="10239" width="23" style="16" customWidth="1"/>
    <col min="10240" max="10240" width="13.88671875" style="16" customWidth="1"/>
    <col min="10241" max="10241" width="17.77734375" style="16" customWidth="1"/>
    <col min="10242" max="10242" width="17.88671875" style="16" customWidth="1"/>
    <col min="10243" max="10243" width="19.109375" style="16" customWidth="1"/>
    <col min="10244" max="10244" width="21" style="16" customWidth="1"/>
    <col min="10245" max="10245" width="30.5546875" style="16" customWidth="1"/>
    <col min="10246" max="10493" width="10" style="16"/>
    <col min="10494" max="10494" width="9.5546875" style="16" customWidth="1"/>
    <col min="10495" max="10495" width="23" style="16" customWidth="1"/>
    <col min="10496" max="10496" width="13.88671875" style="16" customWidth="1"/>
    <col min="10497" max="10497" width="17.77734375" style="16" customWidth="1"/>
    <col min="10498" max="10498" width="17.88671875" style="16" customWidth="1"/>
    <col min="10499" max="10499" width="19.109375" style="16" customWidth="1"/>
    <col min="10500" max="10500" width="21" style="16" customWidth="1"/>
    <col min="10501" max="10501" width="30.5546875" style="16" customWidth="1"/>
    <col min="10502" max="10749" width="10" style="16"/>
    <col min="10750" max="10750" width="9.5546875" style="16" customWidth="1"/>
    <col min="10751" max="10751" width="23" style="16" customWidth="1"/>
    <col min="10752" max="10752" width="13.88671875" style="16" customWidth="1"/>
    <col min="10753" max="10753" width="17.77734375" style="16" customWidth="1"/>
    <col min="10754" max="10754" width="17.88671875" style="16" customWidth="1"/>
    <col min="10755" max="10755" width="19.109375" style="16" customWidth="1"/>
    <col min="10756" max="10756" width="21" style="16" customWidth="1"/>
    <col min="10757" max="10757" width="30.5546875" style="16" customWidth="1"/>
    <col min="10758" max="11005" width="10" style="16"/>
    <col min="11006" max="11006" width="9.5546875" style="16" customWidth="1"/>
    <col min="11007" max="11007" width="23" style="16" customWidth="1"/>
    <col min="11008" max="11008" width="13.88671875" style="16" customWidth="1"/>
    <col min="11009" max="11009" width="17.77734375" style="16" customWidth="1"/>
    <col min="11010" max="11010" width="17.88671875" style="16" customWidth="1"/>
    <col min="11011" max="11011" width="19.109375" style="16" customWidth="1"/>
    <col min="11012" max="11012" width="21" style="16" customWidth="1"/>
    <col min="11013" max="11013" width="30.5546875" style="16" customWidth="1"/>
    <col min="11014" max="11261" width="10" style="16"/>
    <col min="11262" max="11262" width="9.5546875" style="16" customWidth="1"/>
    <col min="11263" max="11263" width="23" style="16" customWidth="1"/>
    <col min="11264" max="11264" width="13.88671875" style="16" customWidth="1"/>
    <col min="11265" max="11265" width="17.77734375" style="16" customWidth="1"/>
    <col min="11266" max="11266" width="17.88671875" style="16" customWidth="1"/>
    <col min="11267" max="11267" width="19.109375" style="16" customWidth="1"/>
    <col min="11268" max="11268" width="21" style="16" customWidth="1"/>
    <col min="11269" max="11269" width="30.5546875" style="16" customWidth="1"/>
    <col min="11270" max="11517" width="10" style="16"/>
    <col min="11518" max="11518" width="9.5546875" style="16" customWidth="1"/>
    <col min="11519" max="11519" width="23" style="16" customWidth="1"/>
    <col min="11520" max="11520" width="13.88671875" style="16" customWidth="1"/>
    <col min="11521" max="11521" width="17.77734375" style="16" customWidth="1"/>
    <col min="11522" max="11522" width="17.88671875" style="16" customWidth="1"/>
    <col min="11523" max="11523" width="19.109375" style="16" customWidth="1"/>
    <col min="11524" max="11524" width="21" style="16" customWidth="1"/>
    <col min="11525" max="11525" width="30.5546875" style="16" customWidth="1"/>
    <col min="11526" max="11773" width="10" style="16"/>
    <col min="11774" max="11774" width="9.5546875" style="16" customWidth="1"/>
    <col min="11775" max="11775" width="23" style="16" customWidth="1"/>
    <col min="11776" max="11776" width="13.88671875" style="16" customWidth="1"/>
    <col min="11777" max="11777" width="17.77734375" style="16" customWidth="1"/>
    <col min="11778" max="11778" width="17.88671875" style="16" customWidth="1"/>
    <col min="11779" max="11779" width="19.109375" style="16" customWidth="1"/>
    <col min="11780" max="11780" width="21" style="16" customWidth="1"/>
    <col min="11781" max="11781" width="30.5546875" style="16" customWidth="1"/>
    <col min="11782" max="12029" width="10" style="16"/>
    <col min="12030" max="12030" width="9.5546875" style="16" customWidth="1"/>
    <col min="12031" max="12031" width="23" style="16" customWidth="1"/>
    <col min="12032" max="12032" width="13.88671875" style="16" customWidth="1"/>
    <col min="12033" max="12033" width="17.77734375" style="16" customWidth="1"/>
    <col min="12034" max="12034" width="17.88671875" style="16" customWidth="1"/>
    <col min="12035" max="12035" width="19.109375" style="16" customWidth="1"/>
    <col min="12036" max="12036" width="21" style="16" customWidth="1"/>
    <col min="12037" max="12037" width="30.5546875" style="16" customWidth="1"/>
    <col min="12038" max="12285" width="10" style="16"/>
    <col min="12286" max="12286" width="9.5546875" style="16" customWidth="1"/>
    <col min="12287" max="12287" width="23" style="16" customWidth="1"/>
    <col min="12288" max="12288" width="13.88671875" style="16" customWidth="1"/>
    <col min="12289" max="12289" width="17.77734375" style="16" customWidth="1"/>
    <col min="12290" max="12290" width="17.88671875" style="16" customWidth="1"/>
    <col min="12291" max="12291" width="19.109375" style="16" customWidth="1"/>
    <col min="12292" max="12292" width="21" style="16" customWidth="1"/>
    <col min="12293" max="12293" width="30.5546875" style="16" customWidth="1"/>
    <col min="12294" max="12541" width="10" style="16"/>
    <col min="12542" max="12542" width="9.5546875" style="16" customWidth="1"/>
    <col min="12543" max="12543" width="23" style="16" customWidth="1"/>
    <col min="12544" max="12544" width="13.88671875" style="16" customWidth="1"/>
    <col min="12545" max="12545" width="17.77734375" style="16" customWidth="1"/>
    <col min="12546" max="12546" width="17.88671875" style="16" customWidth="1"/>
    <col min="12547" max="12547" width="19.109375" style="16" customWidth="1"/>
    <col min="12548" max="12548" width="21" style="16" customWidth="1"/>
    <col min="12549" max="12549" width="30.5546875" style="16" customWidth="1"/>
    <col min="12550" max="12797" width="10" style="16"/>
    <col min="12798" max="12798" width="9.5546875" style="16" customWidth="1"/>
    <col min="12799" max="12799" width="23" style="16" customWidth="1"/>
    <col min="12800" max="12800" width="13.88671875" style="16" customWidth="1"/>
    <col min="12801" max="12801" width="17.77734375" style="16" customWidth="1"/>
    <col min="12802" max="12802" width="17.88671875" style="16" customWidth="1"/>
    <col min="12803" max="12803" width="19.109375" style="16" customWidth="1"/>
    <col min="12804" max="12804" width="21" style="16" customWidth="1"/>
    <col min="12805" max="12805" width="30.5546875" style="16" customWidth="1"/>
    <col min="12806" max="13053" width="10" style="16"/>
    <col min="13054" max="13054" width="9.5546875" style="16" customWidth="1"/>
    <col min="13055" max="13055" width="23" style="16" customWidth="1"/>
    <col min="13056" max="13056" width="13.88671875" style="16" customWidth="1"/>
    <col min="13057" max="13057" width="17.77734375" style="16" customWidth="1"/>
    <col min="13058" max="13058" width="17.88671875" style="16" customWidth="1"/>
    <col min="13059" max="13059" width="19.109375" style="16" customWidth="1"/>
    <col min="13060" max="13060" width="21" style="16" customWidth="1"/>
    <col min="13061" max="13061" width="30.5546875" style="16" customWidth="1"/>
    <col min="13062" max="13309" width="10" style="16"/>
    <col min="13310" max="13310" width="9.5546875" style="16" customWidth="1"/>
    <col min="13311" max="13311" width="23" style="16" customWidth="1"/>
    <col min="13312" max="13312" width="13.88671875" style="16" customWidth="1"/>
    <col min="13313" max="13313" width="17.77734375" style="16" customWidth="1"/>
    <col min="13314" max="13314" width="17.88671875" style="16" customWidth="1"/>
    <col min="13315" max="13315" width="19.109375" style="16" customWidth="1"/>
    <col min="13316" max="13316" width="21" style="16" customWidth="1"/>
    <col min="13317" max="13317" width="30.5546875" style="16" customWidth="1"/>
    <col min="13318" max="13565" width="10" style="16"/>
    <col min="13566" max="13566" width="9.5546875" style="16" customWidth="1"/>
    <col min="13567" max="13567" width="23" style="16" customWidth="1"/>
    <col min="13568" max="13568" width="13.88671875" style="16" customWidth="1"/>
    <col min="13569" max="13569" width="17.77734375" style="16" customWidth="1"/>
    <col min="13570" max="13570" width="17.88671875" style="16" customWidth="1"/>
    <col min="13571" max="13571" width="19.109375" style="16" customWidth="1"/>
    <col min="13572" max="13572" width="21" style="16" customWidth="1"/>
    <col min="13573" max="13573" width="30.5546875" style="16" customWidth="1"/>
    <col min="13574" max="13821" width="10" style="16"/>
    <col min="13822" max="13822" width="9.5546875" style="16" customWidth="1"/>
    <col min="13823" max="13823" width="23" style="16" customWidth="1"/>
    <col min="13824" max="13824" width="13.88671875" style="16" customWidth="1"/>
    <col min="13825" max="13825" width="17.77734375" style="16" customWidth="1"/>
    <col min="13826" max="13826" width="17.88671875" style="16" customWidth="1"/>
    <col min="13827" max="13827" width="19.109375" style="16" customWidth="1"/>
    <col min="13828" max="13828" width="21" style="16" customWidth="1"/>
    <col min="13829" max="13829" width="30.5546875" style="16" customWidth="1"/>
    <col min="13830" max="14077" width="10" style="16"/>
    <col min="14078" max="14078" width="9.5546875" style="16" customWidth="1"/>
    <col min="14079" max="14079" width="23" style="16" customWidth="1"/>
    <col min="14080" max="14080" width="13.88671875" style="16" customWidth="1"/>
    <col min="14081" max="14081" width="17.77734375" style="16" customWidth="1"/>
    <col min="14082" max="14082" width="17.88671875" style="16" customWidth="1"/>
    <col min="14083" max="14083" width="19.109375" style="16" customWidth="1"/>
    <col min="14084" max="14084" width="21" style="16" customWidth="1"/>
    <col min="14085" max="14085" width="30.5546875" style="16" customWidth="1"/>
    <col min="14086" max="14333" width="10" style="16"/>
    <col min="14334" max="14334" width="9.5546875" style="16" customWidth="1"/>
    <col min="14335" max="14335" width="23" style="16" customWidth="1"/>
    <col min="14336" max="14336" width="13.88671875" style="16" customWidth="1"/>
    <col min="14337" max="14337" width="17.77734375" style="16" customWidth="1"/>
    <col min="14338" max="14338" width="17.88671875" style="16" customWidth="1"/>
    <col min="14339" max="14339" width="19.109375" style="16" customWidth="1"/>
    <col min="14340" max="14340" width="21" style="16" customWidth="1"/>
    <col min="14341" max="14341" width="30.5546875" style="16" customWidth="1"/>
    <col min="14342" max="14589" width="10" style="16"/>
    <col min="14590" max="14590" width="9.5546875" style="16" customWidth="1"/>
    <col min="14591" max="14591" width="23" style="16" customWidth="1"/>
    <col min="14592" max="14592" width="13.88671875" style="16" customWidth="1"/>
    <col min="14593" max="14593" width="17.77734375" style="16" customWidth="1"/>
    <col min="14594" max="14594" width="17.88671875" style="16" customWidth="1"/>
    <col min="14595" max="14595" width="19.109375" style="16" customWidth="1"/>
    <col min="14596" max="14596" width="21" style="16" customWidth="1"/>
    <col min="14597" max="14597" width="30.5546875" style="16" customWidth="1"/>
    <col min="14598" max="14845" width="10" style="16"/>
    <col min="14846" max="14846" width="9.5546875" style="16" customWidth="1"/>
    <col min="14847" max="14847" width="23" style="16" customWidth="1"/>
    <col min="14848" max="14848" width="13.88671875" style="16" customWidth="1"/>
    <col min="14849" max="14849" width="17.77734375" style="16" customWidth="1"/>
    <col min="14850" max="14850" width="17.88671875" style="16" customWidth="1"/>
    <col min="14851" max="14851" width="19.109375" style="16" customWidth="1"/>
    <col min="14852" max="14852" width="21" style="16" customWidth="1"/>
    <col min="14853" max="14853" width="30.5546875" style="16" customWidth="1"/>
    <col min="14854" max="15101" width="10" style="16"/>
    <col min="15102" max="15102" width="9.5546875" style="16" customWidth="1"/>
    <col min="15103" max="15103" width="23" style="16" customWidth="1"/>
    <col min="15104" max="15104" width="13.88671875" style="16" customWidth="1"/>
    <col min="15105" max="15105" width="17.77734375" style="16" customWidth="1"/>
    <col min="15106" max="15106" width="17.88671875" style="16" customWidth="1"/>
    <col min="15107" max="15107" width="19.109375" style="16" customWidth="1"/>
    <col min="15108" max="15108" width="21" style="16" customWidth="1"/>
    <col min="15109" max="15109" width="30.5546875" style="16" customWidth="1"/>
    <col min="15110" max="15357" width="10" style="16"/>
    <col min="15358" max="15358" width="9.5546875" style="16" customWidth="1"/>
    <col min="15359" max="15359" width="23" style="16" customWidth="1"/>
    <col min="15360" max="15360" width="13.88671875" style="16" customWidth="1"/>
    <col min="15361" max="15361" width="17.77734375" style="16" customWidth="1"/>
    <col min="15362" max="15362" width="17.88671875" style="16" customWidth="1"/>
    <col min="15363" max="15363" width="19.109375" style="16" customWidth="1"/>
    <col min="15364" max="15364" width="21" style="16" customWidth="1"/>
    <col min="15365" max="15365" width="30.5546875" style="16" customWidth="1"/>
    <col min="15366" max="15613" width="10" style="16"/>
    <col min="15614" max="15614" width="9.5546875" style="16" customWidth="1"/>
    <col min="15615" max="15615" width="23" style="16" customWidth="1"/>
    <col min="15616" max="15616" width="13.88671875" style="16" customWidth="1"/>
    <col min="15617" max="15617" width="17.77734375" style="16" customWidth="1"/>
    <col min="15618" max="15618" width="17.88671875" style="16" customWidth="1"/>
    <col min="15619" max="15619" width="19.109375" style="16" customWidth="1"/>
    <col min="15620" max="15620" width="21" style="16" customWidth="1"/>
    <col min="15621" max="15621" width="30.5546875" style="16" customWidth="1"/>
    <col min="15622" max="15869" width="10" style="16"/>
    <col min="15870" max="15870" width="9.5546875" style="16" customWidth="1"/>
    <col min="15871" max="15871" width="23" style="16" customWidth="1"/>
    <col min="15872" max="15872" width="13.88671875" style="16" customWidth="1"/>
    <col min="15873" max="15873" width="17.77734375" style="16" customWidth="1"/>
    <col min="15874" max="15874" width="17.88671875" style="16" customWidth="1"/>
    <col min="15875" max="15875" width="19.109375" style="16" customWidth="1"/>
    <col min="15876" max="15876" width="21" style="16" customWidth="1"/>
    <col min="15877" max="15877" width="30.5546875" style="16" customWidth="1"/>
    <col min="15878" max="16125" width="10" style="16"/>
    <col min="16126" max="16126" width="9.5546875" style="16" customWidth="1"/>
    <col min="16127" max="16127" width="23" style="16" customWidth="1"/>
    <col min="16128" max="16128" width="13.88671875" style="16" customWidth="1"/>
    <col min="16129" max="16129" width="17.77734375" style="16" customWidth="1"/>
    <col min="16130" max="16130" width="17.88671875" style="16" customWidth="1"/>
    <col min="16131" max="16131" width="19.109375" style="16" customWidth="1"/>
    <col min="16132" max="16132" width="21" style="16" customWidth="1"/>
    <col min="16133" max="16133" width="30.5546875" style="16" customWidth="1"/>
    <col min="16134" max="16384" width="10" style="16"/>
  </cols>
  <sheetData>
    <row r="1" spans="1:5" ht="30" customHeight="1">
      <c r="A1" s="15" t="s">
        <v>393</v>
      </c>
      <c r="B1" s="15"/>
    </row>
    <row r="2" spans="1:5" ht="30" customHeight="1">
      <c r="A2" s="118" t="s">
        <v>388</v>
      </c>
      <c r="B2" s="118"/>
      <c r="C2" s="118"/>
      <c r="D2" s="118"/>
      <c r="E2" s="118"/>
    </row>
    <row r="3" spans="1:5" ht="15.75" customHeight="1" thickBot="1">
      <c r="A3" s="119" t="s">
        <v>384</v>
      </c>
      <c r="B3" s="120"/>
      <c r="C3" s="120"/>
      <c r="D3" s="120"/>
      <c r="E3" s="120"/>
    </row>
    <row r="4" spans="1:5" s="19" customFormat="1" ht="15.75" customHeight="1">
      <c r="A4" s="121" t="s">
        <v>0</v>
      </c>
      <c r="B4" s="123" t="s">
        <v>1</v>
      </c>
      <c r="C4" s="123"/>
      <c r="D4" s="116" t="s">
        <v>385</v>
      </c>
      <c r="E4" s="117"/>
    </row>
    <row r="5" spans="1:5" s="19" customFormat="1" ht="15.75" customHeight="1">
      <c r="A5" s="122"/>
      <c r="B5" s="124"/>
      <c r="C5" s="124"/>
      <c r="D5" s="61" t="s">
        <v>386</v>
      </c>
      <c r="E5" s="61" t="s">
        <v>387</v>
      </c>
    </row>
    <row r="6" spans="1:5" s="19" customFormat="1" ht="15.75" customHeight="1">
      <c r="A6" s="34">
        <v>1</v>
      </c>
      <c r="B6" s="37" t="s">
        <v>265</v>
      </c>
      <c r="C6" s="35" t="s">
        <v>266</v>
      </c>
      <c r="D6" s="36">
        <v>927.12</v>
      </c>
      <c r="E6" s="88">
        <f>D6*0.021</f>
        <v>19.469520000000003</v>
      </c>
    </row>
    <row r="7" spans="1:5" s="22" customFormat="1" ht="15.75" customHeight="1">
      <c r="A7" s="34"/>
      <c r="B7" s="37"/>
      <c r="C7" s="35" t="s">
        <v>267</v>
      </c>
      <c r="D7" s="36">
        <v>1387.64</v>
      </c>
      <c r="E7" s="88">
        <f t="shared" ref="E7:E69" si="0">D7*0.021</f>
        <v>29.140440000000005</v>
      </c>
    </row>
    <row r="8" spans="1:5" s="22" customFormat="1" ht="15.75" customHeight="1">
      <c r="A8" s="34"/>
      <c r="B8" s="37"/>
      <c r="C8" s="35" t="s">
        <v>268</v>
      </c>
      <c r="D8" s="36">
        <v>355.65</v>
      </c>
      <c r="E8" s="88">
        <f t="shared" si="0"/>
        <v>7.4686500000000002</v>
      </c>
    </row>
    <row r="9" spans="1:5" s="22" customFormat="1" ht="15.75" customHeight="1">
      <c r="A9" s="34"/>
      <c r="B9" s="37"/>
      <c r="C9" s="35" t="s">
        <v>269</v>
      </c>
      <c r="D9" s="36">
        <v>352.64</v>
      </c>
      <c r="E9" s="88">
        <f t="shared" si="0"/>
        <v>7.4054400000000005</v>
      </c>
    </row>
    <row r="10" spans="1:5" s="22" customFormat="1" ht="15.75" customHeight="1">
      <c r="A10" s="34"/>
      <c r="B10" s="37"/>
      <c r="C10" s="35" t="s">
        <v>270</v>
      </c>
      <c r="D10" s="36">
        <v>27.56</v>
      </c>
      <c r="E10" s="88">
        <f t="shared" si="0"/>
        <v>0.57876000000000005</v>
      </c>
    </row>
    <row r="11" spans="1:5" s="22" customFormat="1" ht="15.75" customHeight="1">
      <c r="A11" s="34"/>
      <c r="B11" s="37"/>
      <c r="C11" s="35" t="s">
        <v>271</v>
      </c>
      <c r="D11" s="36">
        <v>226.83</v>
      </c>
      <c r="E11" s="88">
        <f t="shared" si="0"/>
        <v>4.7634300000000005</v>
      </c>
    </row>
    <row r="12" spans="1:5" s="22" customFormat="1" ht="15.75" customHeight="1">
      <c r="A12" s="34"/>
      <c r="B12" s="37"/>
      <c r="C12" s="35" t="s">
        <v>272</v>
      </c>
      <c r="D12" s="36">
        <v>775.02</v>
      </c>
      <c r="E12" s="88">
        <f t="shared" si="0"/>
        <v>16.27542</v>
      </c>
    </row>
    <row r="13" spans="1:5" s="22" customFormat="1" ht="15.75" customHeight="1">
      <c r="A13" s="34"/>
      <c r="B13" s="37"/>
      <c r="C13" s="37" t="s">
        <v>216</v>
      </c>
      <c r="D13" s="38">
        <f t="shared" ref="D13" si="1">SUM(D6:D12)</f>
        <v>4052.46</v>
      </c>
      <c r="E13" s="89">
        <v>85.11</v>
      </c>
    </row>
    <row r="14" spans="1:5" s="22" customFormat="1" ht="15.75" customHeight="1">
      <c r="A14" s="34">
        <v>2</v>
      </c>
      <c r="B14" s="37" t="s">
        <v>273</v>
      </c>
      <c r="C14" s="35" t="s">
        <v>274</v>
      </c>
      <c r="D14" s="39">
        <v>1415.98</v>
      </c>
      <c r="E14" s="88">
        <f t="shared" si="0"/>
        <v>29.735580000000002</v>
      </c>
    </row>
    <row r="15" spans="1:5" s="22" customFormat="1" ht="15.75" customHeight="1">
      <c r="A15" s="34"/>
      <c r="B15" s="37"/>
      <c r="C15" s="35" t="s">
        <v>275</v>
      </c>
      <c r="D15" s="39">
        <v>370.49</v>
      </c>
      <c r="E15" s="88">
        <f t="shared" si="0"/>
        <v>7.7802900000000008</v>
      </c>
    </row>
    <row r="16" spans="1:5" s="22" customFormat="1" ht="15.75" customHeight="1">
      <c r="A16" s="34"/>
      <c r="B16" s="37"/>
      <c r="C16" s="35" t="s">
        <v>276</v>
      </c>
      <c r="D16" s="39">
        <v>539.65</v>
      </c>
      <c r="E16" s="88">
        <f t="shared" si="0"/>
        <v>11.332650000000001</v>
      </c>
    </row>
    <row r="17" spans="1:5" s="22" customFormat="1" ht="15.75" customHeight="1">
      <c r="A17" s="34"/>
      <c r="B17" s="37"/>
      <c r="C17" s="35" t="s">
        <v>277</v>
      </c>
      <c r="D17" s="39">
        <v>70.47</v>
      </c>
      <c r="E17" s="88">
        <f t="shared" si="0"/>
        <v>1.47987</v>
      </c>
    </row>
    <row r="18" spans="1:5" s="22" customFormat="1" ht="15.75" customHeight="1">
      <c r="A18" s="34"/>
      <c r="B18" s="37"/>
      <c r="C18" s="35" t="s">
        <v>278</v>
      </c>
      <c r="D18" s="39">
        <v>502.36</v>
      </c>
      <c r="E18" s="88">
        <f t="shared" si="0"/>
        <v>10.549560000000001</v>
      </c>
    </row>
    <row r="19" spans="1:5" s="22" customFormat="1" ht="15.75" customHeight="1">
      <c r="A19" s="34"/>
      <c r="B19" s="37"/>
      <c r="C19" s="35" t="s">
        <v>279</v>
      </c>
      <c r="D19" s="39">
        <v>209.04</v>
      </c>
      <c r="E19" s="88">
        <f t="shared" si="0"/>
        <v>4.3898400000000004</v>
      </c>
    </row>
    <row r="20" spans="1:5" s="22" customFormat="1" ht="15.75" customHeight="1">
      <c r="A20" s="34"/>
      <c r="B20" s="37"/>
      <c r="C20" s="37" t="s">
        <v>216</v>
      </c>
      <c r="D20" s="38">
        <f t="shared" ref="D20" si="2">SUM(D14:D19)</f>
        <v>3107.99</v>
      </c>
      <c r="E20" s="89">
        <f t="shared" si="0"/>
        <v>65.267790000000005</v>
      </c>
    </row>
    <row r="21" spans="1:5" s="22" customFormat="1" ht="15.75" customHeight="1">
      <c r="A21" s="34">
        <v>3</v>
      </c>
      <c r="B21" s="37" t="s">
        <v>280</v>
      </c>
      <c r="C21" s="35" t="s">
        <v>281</v>
      </c>
      <c r="D21" s="36">
        <v>251.3</v>
      </c>
      <c r="E21" s="88">
        <f t="shared" si="0"/>
        <v>5.2773000000000003</v>
      </c>
    </row>
    <row r="22" spans="1:5" s="22" customFormat="1" ht="15.75" customHeight="1">
      <c r="A22" s="34"/>
      <c r="B22" s="37"/>
      <c r="C22" s="35" t="s">
        <v>282</v>
      </c>
      <c r="D22" s="36">
        <v>304.13</v>
      </c>
      <c r="E22" s="88">
        <f t="shared" si="0"/>
        <v>6.38673</v>
      </c>
    </row>
    <row r="23" spans="1:5" s="22" customFormat="1" ht="15.75" customHeight="1">
      <c r="A23" s="34"/>
      <c r="B23" s="37"/>
      <c r="C23" s="35" t="s">
        <v>283</v>
      </c>
      <c r="D23" s="36">
        <v>392.99</v>
      </c>
      <c r="E23" s="88">
        <f t="shared" si="0"/>
        <v>8.252790000000001</v>
      </c>
    </row>
    <row r="24" spans="1:5" s="22" customFormat="1" ht="15.75" customHeight="1">
      <c r="A24" s="34"/>
      <c r="B24" s="37"/>
      <c r="C24" s="35" t="s">
        <v>284</v>
      </c>
      <c r="D24" s="36">
        <v>1780.57</v>
      </c>
      <c r="E24" s="88">
        <f t="shared" si="0"/>
        <v>37.391970000000001</v>
      </c>
    </row>
    <row r="25" spans="1:5" s="22" customFormat="1" ht="15.75" customHeight="1">
      <c r="A25" s="34"/>
      <c r="B25" s="37"/>
      <c r="C25" s="35" t="s">
        <v>285</v>
      </c>
      <c r="D25" s="36">
        <v>375.79</v>
      </c>
      <c r="E25" s="88">
        <f t="shared" si="0"/>
        <v>7.8915900000000008</v>
      </c>
    </row>
    <row r="26" spans="1:5" s="22" customFormat="1" ht="15.75" customHeight="1">
      <c r="A26" s="34"/>
      <c r="B26" s="37"/>
      <c r="C26" s="35" t="s">
        <v>286</v>
      </c>
      <c r="D26" s="36">
        <v>276.19</v>
      </c>
      <c r="E26" s="88">
        <f t="shared" si="0"/>
        <v>5.7999900000000002</v>
      </c>
    </row>
    <row r="27" spans="1:5" s="22" customFormat="1" ht="15.75" customHeight="1">
      <c r="A27" s="34"/>
      <c r="B27" s="37"/>
      <c r="C27" s="35" t="s">
        <v>287</v>
      </c>
      <c r="D27" s="36">
        <v>202.99</v>
      </c>
      <c r="E27" s="88">
        <f t="shared" si="0"/>
        <v>4.2627900000000007</v>
      </c>
    </row>
    <row r="28" spans="1:5" s="22" customFormat="1" ht="15.75" customHeight="1">
      <c r="A28" s="34"/>
      <c r="B28" s="37"/>
      <c r="C28" s="35" t="s">
        <v>288</v>
      </c>
      <c r="D28" s="36">
        <v>623.4</v>
      </c>
      <c r="E28" s="88">
        <f t="shared" si="0"/>
        <v>13.0914</v>
      </c>
    </row>
    <row r="29" spans="1:5" s="22" customFormat="1" ht="15.75" customHeight="1">
      <c r="A29" s="34"/>
      <c r="B29" s="37"/>
      <c r="C29" s="37" t="s">
        <v>216</v>
      </c>
      <c r="D29" s="38">
        <f t="shared" ref="D29" si="3">SUM(D21:D28)</f>
        <v>4207.3599999999997</v>
      </c>
      <c r="E29" s="89">
        <f t="shared" si="0"/>
        <v>88.354559999999992</v>
      </c>
    </row>
    <row r="30" spans="1:5" s="22" customFormat="1" ht="15.75" customHeight="1">
      <c r="A30" s="34">
        <v>4</v>
      </c>
      <c r="B30" s="96" t="s">
        <v>289</v>
      </c>
      <c r="C30" s="35" t="s">
        <v>290</v>
      </c>
      <c r="D30" s="40">
        <v>52.89</v>
      </c>
      <c r="E30" s="88">
        <f t="shared" si="0"/>
        <v>1.1106900000000002</v>
      </c>
    </row>
    <row r="31" spans="1:5" s="22" customFormat="1" ht="15.75" customHeight="1">
      <c r="A31" s="34"/>
      <c r="B31" s="96"/>
      <c r="C31" s="35" t="s">
        <v>291</v>
      </c>
      <c r="D31" s="41">
        <v>279.88</v>
      </c>
      <c r="E31" s="88">
        <f t="shared" si="0"/>
        <v>5.8774800000000003</v>
      </c>
    </row>
    <row r="32" spans="1:5" s="22" customFormat="1" ht="15.75" customHeight="1">
      <c r="A32" s="34"/>
      <c r="B32" s="96"/>
      <c r="C32" s="35" t="s">
        <v>292</v>
      </c>
      <c r="D32" s="41">
        <v>439.9</v>
      </c>
      <c r="E32" s="88">
        <f t="shared" si="0"/>
        <v>9.2378999999999998</v>
      </c>
    </row>
    <row r="33" spans="1:5" s="22" customFormat="1" ht="15.75" customHeight="1">
      <c r="A33" s="34"/>
      <c r="B33" s="96"/>
      <c r="C33" s="35" t="s">
        <v>293</v>
      </c>
      <c r="D33" s="41">
        <v>139.57</v>
      </c>
      <c r="E33" s="88">
        <f t="shared" si="0"/>
        <v>2.9309699999999999</v>
      </c>
    </row>
    <row r="34" spans="1:5" s="22" customFormat="1" ht="15.75" customHeight="1">
      <c r="A34" s="34"/>
      <c r="B34" s="96"/>
      <c r="C34" s="35" t="s">
        <v>294</v>
      </c>
      <c r="D34" s="41">
        <v>226.83</v>
      </c>
      <c r="E34" s="88">
        <f t="shared" si="0"/>
        <v>4.7634300000000005</v>
      </c>
    </row>
    <row r="35" spans="1:5" s="22" customFormat="1" ht="15.75" customHeight="1">
      <c r="A35" s="34"/>
      <c r="B35" s="96"/>
      <c r="C35" s="35" t="s">
        <v>295</v>
      </c>
      <c r="D35" s="41">
        <v>763.4</v>
      </c>
      <c r="E35" s="88">
        <f t="shared" si="0"/>
        <v>16.031400000000001</v>
      </c>
    </row>
    <row r="36" spans="1:5" s="22" customFormat="1" ht="15.75" customHeight="1">
      <c r="A36" s="34"/>
      <c r="B36" s="37"/>
      <c r="C36" s="37" t="s">
        <v>216</v>
      </c>
      <c r="D36" s="38">
        <f t="shared" ref="D36" si="4">SUM(D30:D35)</f>
        <v>1902.4699999999998</v>
      </c>
      <c r="E36" s="89">
        <f t="shared" si="0"/>
        <v>39.95187</v>
      </c>
    </row>
    <row r="37" spans="1:5" s="22" customFormat="1" ht="15.75" customHeight="1">
      <c r="A37" s="34">
        <v>5</v>
      </c>
      <c r="B37" s="37" t="s">
        <v>296</v>
      </c>
      <c r="C37" s="35" t="s">
        <v>297</v>
      </c>
      <c r="D37" s="41">
        <v>1693.78</v>
      </c>
      <c r="E37" s="88">
        <f t="shared" si="0"/>
        <v>35.569380000000002</v>
      </c>
    </row>
    <row r="38" spans="1:5" s="22" customFormat="1" ht="15.75" customHeight="1">
      <c r="A38" s="34"/>
      <c r="B38" s="37"/>
      <c r="C38" s="35" t="s">
        <v>298</v>
      </c>
      <c r="D38" s="41">
        <v>220.33</v>
      </c>
      <c r="E38" s="88">
        <f t="shared" si="0"/>
        <v>4.6269300000000007</v>
      </c>
    </row>
    <row r="39" spans="1:5" s="22" customFormat="1" ht="15.75" customHeight="1">
      <c r="A39" s="34"/>
      <c r="B39" s="37"/>
      <c r="C39" s="35" t="s">
        <v>299</v>
      </c>
      <c r="D39" s="41">
        <v>633.5</v>
      </c>
      <c r="E39" s="88">
        <f t="shared" si="0"/>
        <v>13.303500000000001</v>
      </c>
    </row>
    <row r="40" spans="1:5" s="22" customFormat="1" ht="15.75" customHeight="1">
      <c r="A40" s="34"/>
      <c r="B40" s="37"/>
      <c r="C40" s="35" t="s">
        <v>300</v>
      </c>
      <c r="D40" s="41">
        <v>1926.81</v>
      </c>
      <c r="E40" s="88">
        <f t="shared" si="0"/>
        <v>40.463010000000004</v>
      </c>
    </row>
    <row r="41" spans="1:5" s="22" customFormat="1" ht="15.75" customHeight="1">
      <c r="A41" s="34"/>
      <c r="B41" s="37"/>
      <c r="C41" s="35" t="s">
        <v>301</v>
      </c>
      <c r="D41" s="41">
        <v>2781.94</v>
      </c>
      <c r="E41" s="88">
        <f t="shared" si="0"/>
        <v>58.420740000000002</v>
      </c>
    </row>
    <row r="42" spans="1:5" s="22" customFormat="1" ht="15.75" customHeight="1">
      <c r="A42" s="34"/>
      <c r="B42" s="37"/>
      <c r="C42" s="35" t="s">
        <v>302</v>
      </c>
      <c r="D42" s="41">
        <v>63.85</v>
      </c>
      <c r="E42" s="88">
        <f t="shared" si="0"/>
        <v>1.3408500000000001</v>
      </c>
    </row>
    <row r="43" spans="1:5" s="22" customFormat="1" ht="15.75" customHeight="1">
      <c r="A43" s="34"/>
      <c r="B43" s="37"/>
      <c r="C43" s="37" t="s">
        <v>216</v>
      </c>
      <c r="D43" s="38">
        <f t="shared" ref="D43" si="5">SUM(D37:D42)</f>
        <v>7320.2100000000009</v>
      </c>
      <c r="E43" s="89">
        <f t="shared" si="0"/>
        <v>153.72441000000003</v>
      </c>
    </row>
    <row r="44" spans="1:5" s="22" customFormat="1" ht="15.75" customHeight="1">
      <c r="A44" s="34">
        <v>6</v>
      </c>
      <c r="B44" s="37" t="s">
        <v>303</v>
      </c>
      <c r="C44" s="35" t="s">
        <v>304</v>
      </c>
      <c r="D44" s="41">
        <v>97.8</v>
      </c>
      <c r="E44" s="88">
        <f t="shared" si="0"/>
        <v>2.0537999999999998</v>
      </c>
    </row>
    <row r="45" spans="1:5" s="22" customFormat="1" ht="15.75" customHeight="1">
      <c r="A45" s="34"/>
      <c r="B45" s="37"/>
      <c r="C45" s="35" t="s">
        <v>305</v>
      </c>
      <c r="D45" s="41">
        <v>17.899999999999999</v>
      </c>
      <c r="E45" s="88">
        <f t="shared" si="0"/>
        <v>0.37590000000000001</v>
      </c>
    </row>
    <row r="46" spans="1:5" s="22" customFormat="1" ht="15.75" customHeight="1">
      <c r="A46" s="34"/>
      <c r="B46" s="37"/>
      <c r="C46" s="35" t="s">
        <v>306</v>
      </c>
      <c r="D46" s="41">
        <v>344.08</v>
      </c>
      <c r="E46" s="88">
        <f t="shared" si="0"/>
        <v>7.2256800000000005</v>
      </c>
    </row>
    <row r="47" spans="1:5" s="22" customFormat="1" ht="15.75" customHeight="1">
      <c r="A47" s="34"/>
      <c r="B47" s="37"/>
      <c r="C47" s="35" t="s">
        <v>307</v>
      </c>
      <c r="D47" s="41">
        <v>116.35</v>
      </c>
      <c r="E47" s="88">
        <f t="shared" si="0"/>
        <v>2.4433500000000001</v>
      </c>
    </row>
    <row r="48" spans="1:5" s="22" customFormat="1" ht="15.75" customHeight="1">
      <c r="A48" s="34"/>
      <c r="B48" s="37"/>
      <c r="C48" s="35" t="s">
        <v>308</v>
      </c>
      <c r="D48" s="41">
        <v>88.75</v>
      </c>
      <c r="E48" s="88">
        <f t="shared" si="0"/>
        <v>1.86375</v>
      </c>
    </row>
    <row r="49" spans="1:5" s="22" customFormat="1" ht="15.75" customHeight="1">
      <c r="A49" s="34"/>
      <c r="B49" s="37"/>
      <c r="C49" s="35" t="s">
        <v>309</v>
      </c>
      <c r="D49" s="41">
        <v>43.84</v>
      </c>
      <c r="E49" s="88">
        <f t="shared" si="0"/>
        <v>0.92064000000000012</v>
      </c>
    </row>
    <row r="50" spans="1:5" s="22" customFormat="1" ht="15.75" customHeight="1">
      <c r="A50" s="34"/>
      <c r="B50" s="37"/>
      <c r="C50" s="37" t="s">
        <v>216</v>
      </c>
      <c r="D50" s="38">
        <f t="shared" ref="D50" si="6">SUM(D44:D49)</f>
        <v>708.72</v>
      </c>
      <c r="E50" s="89">
        <f t="shared" si="0"/>
        <v>14.883120000000002</v>
      </c>
    </row>
    <row r="51" spans="1:5" s="22" customFormat="1" ht="15.75" customHeight="1">
      <c r="A51" s="34">
        <v>7</v>
      </c>
      <c r="B51" s="37" t="s">
        <v>310</v>
      </c>
      <c r="C51" s="35" t="s">
        <v>311</v>
      </c>
      <c r="D51" s="39">
        <v>172.61</v>
      </c>
      <c r="E51" s="88">
        <f t="shared" si="0"/>
        <v>3.6248100000000005</v>
      </c>
    </row>
    <row r="52" spans="1:5" s="22" customFormat="1" ht="15.75" customHeight="1">
      <c r="A52" s="34"/>
      <c r="B52" s="37"/>
      <c r="C52" s="35" t="s">
        <v>312</v>
      </c>
      <c r="D52" s="39">
        <v>254.26</v>
      </c>
      <c r="E52" s="88">
        <f t="shared" si="0"/>
        <v>5.3394599999999999</v>
      </c>
    </row>
    <row r="53" spans="1:5" s="22" customFormat="1" ht="15.75" customHeight="1">
      <c r="A53" s="34"/>
      <c r="B53" s="37"/>
      <c r="C53" s="35" t="s">
        <v>313</v>
      </c>
      <c r="D53" s="39">
        <v>357.73</v>
      </c>
      <c r="E53" s="88">
        <f t="shared" si="0"/>
        <v>7.5123300000000013</v>
      </c>
    </row>
    <row r="54" spans="1:5" s="22" customFormat="1" ht="15.75" customHeight="1">
      <c r="A54" s="34"/>
      <c r="B54" s="37"/>
      <c r="C54" s="35" t="s">
        <v>314</v>
      </c>
      <c r="D54" s="39">
        <v>225.67</v>
      </c>
      <c r="E54" s="88">
        <f t="shared" si="0"/>
        <v>4.7390699999999999</v>
      </c>
    </row>
    <row r="55" spans="1:5" s="22" customFormat="1" ht="15.75" customHeight="1">
      <c r="A55" s="34"/>
      <c r="B55" s="37"/>
      <c r="C55" s="35" t="s">
        <v>315</v>
      </c>
      <c r="D55" s="39">
        <v>100.78</v>
      </c>
      <c r="E55" s="88">
        <f t="shared" si="0"/>
        <v>2.1163800000000004</v>
      </c>
    </row>
    <row r="56" spans="1:5" s="22" customFormat="1" ht="15.75" customHeight="1">
      <c r="A56" s="34"/>
      <c r="B56" s="37"/>
      <c r="C56" s="37" t="s">
        <v>216</v>
      </c>
      <c r="D56" s="38">
        <f>SUM(D51:D55)</f>
        <v>1111.05</v>
      </c>
      <c r="E56" s="89">
        <f t="shared" si="0"/>
        <v>23.332049999999999</v>
      </c>
    </row>
    <row r="57" spans="1:5" s="22" customFormat="1" ht="15.75" customHeight="1">
      <c r="A57" s="34">
        <v>8</v>
      </c>
      <c r="B57" s="37" t="s">
        <v>316</v>
      </c>
      <c r="C57" s="35" t="s">
        <v>317</v>
      </c>
      <c r="D57" s="40">
        <v>1543.22</v>
      </c>
      <c r="E57" s="88">
        <f t="shared" si="0"/>
        <v>32.407620000000001</v>
      </c>
    </row>
    <row r="58" spans="1:5" s="22" customFormat="1" ht="15.75" customHeight="1">
      <c r="A58" s="34"/>
      <c r="B58" s="37"/>
      <c r="C58" s="35" t="s">
        <v>318</v>
      </c>
      <c r="D58" s="40">
        <v>495.92</v>
      </c>
      <c r="E58" s="88">
        <f t="shared" si="0"/>
        <v>10.414320000000002</v>
      </c>
    </row>
    <row r="59" spans="1:5" s="22" customFormat="1" ht="15.75" customHeight="1">
      <c r="A59" s="34"/>
      <c r="B59" s="37"/>
      <c r="C59" s="35" t="s">
        <v>319</v>
      </c>
      <c r="D59" s="40">
        <v>81.62</v>
      </c>
      <c r="E59" s="88">
        <f t="shared" si="0"/>
        <v>1.7140200000000001</v>
      </c>
    </row>
    <row r="60" spans="1:5" s="22" customFormat="1" ht="15.75" customHeight="1">
      <c r="A60" s="34"/>
      <c r="B60" s="37"/>
      <c r="C60" s="35" t="s">
        <v>320</v>
      </c>
      <c r="D60" s="40">
        <v>664.2</v>
      </c>
      <c r="E60" s="88">
        <f t="shared" si="0"/>
        <v>13.948200000000002</v>
      </c>
    </row>
    <row r="61" spans="1:5" s="22" customFormat="1" ht="15.75" customHeight="1">
      <c r="A61" s="34"/>
      <c r="B61" s="37"/>
      <c r="C61" s="35" t="s">
        <v>321</v>
      </c>
      <c r="D61" s="40">
        <v>184.09</v>
      </c>
      <c r="E61" s="88">
        <f t="shared" si="0"/>
        <v>3.8658900000000003</v>
      </c>
    </row>
    <row r="62" spans="1:5" s="22" customFormat="1" ht="15.75" customHeight="1">
      <c r="A62" s="34"/>
      <c r="B62" s="37"/>
      <c r="C62" s="35" t="s">
        <v>322</v>
      </c>
      <c r="D62" s="40">
        <v>206.81</v>
      </c>
      <c r="E62" s="88">
        <f t="shared" si="0"/>
        <v>4.3430100000000005</v>
      </c>
    </row>
    <row r="63" spans="1:5" s="22" customFormat="1" ht="15.75" customHeight="1">
      <c r="A63" s="34"/>
      <c r="B63" s="37"/>
      <c r="C63" s="35" t="s">
        <v>323</v>
      </c>
      <c r="D63" s="40">
        <v>1133.6500000000001</v>
      </c>
      <c r="E63" s="88">
        <f t="shared" si="0"/>
        <v>23.806650000000005</v>
      </c>
    </row>
    <row r="64" spans="1:5" s="22" customFormat="1" ht="15.75" customHeight="1">
      <c r="A64" s="34"/>
      <c r="B64" s="37"/>
      <c r="C64" s="35" t="s">
        <v>324</v>
      </c>
      <c r="D64" s="40">
        <v>1784.14</v>
      </c>
      <c r="E64" s="88">
        <f t="shared" si="0"/>
        <v>37.466940000000001</v>
      </c>
    </row>
    <row r="65" spans="1:5" s="22" customFormat="1" ht="15.75" customHeight="1">
      <c r="A65" s="34"/>
      <c r="B65" s="37"/>
      <c r="C65" s="35" t="s">
        <v>325</v>
      </c>
      <c r="D65" s="40">
        <v>197.63</v>
      </c>
      <c r="E65" s="88">
        <f t="shared" si="0"/>
        <v>4.1502300000000005</v>
      </c>
    </row>
    <row r="66" spans="1:5" s="22" customFormat="1" ht="15.75" customHeight="1">
      <c r="A66" s="34"/>
      <c r="B66" s="37"/>
      <c r="C66" s="35" t="s">
        <v>326</v>
      </c>
      <c r="D66" s="40">
        <v>303.07</v>
      </c>
      <c r="E66" s="88">
        <f t="shared" si="0"/>
        <v>6.3644699999999998</v>
      </c>
    </row>
    <row r="67" spans="1:5" s="22" customFormat="1" ht="15.75" customHeight="1">
      <c r="A67" s="34"/>
      <c r="B67" s="37"/>
      <c r="C67" s="35" t="s">
        <v>327</v>
      </c>
      <c r="D67" s="40">
        <v>668.47</v>
      </c>
      <c r="E67" s="88">
        <f t="shared" si="0"/>
        <v>14.037870000000002</v>
      </c>
    </row>
    <row r="68" spans="1:5" s="22" customFormat="1" ht="15.75" customHeight="1">
      <c r="A68" s="34"/>
      <c r="B68" s="37"/>
      <c r="C68" s="37" t="s">
        <v>216</v>
      </c>
      <c r="D68" s="38">
        <f>SUM(D57:D67)</f>
        <v>7262.8200000000006</v>
      </c>
      <c r="E68" s="89">
        <f t="shared" si="0"/>
        <v>152.51922000000002</v>
      </c>
    </row>
    <row r="69" spans="1:5" s="22" customFormat="1" ht="15.75" customHeight="1" thickBot="1">
      <c r="A69" s="125" t="s">
        <v>264</v>
      </c>
      <c r="B69" s="126"/>
      <c r="C69" s="127"/>
      <c r="D69" s="44">
        <f>D13+D20+D29+D36+D43+D50+D56+D68</f>
        <v>29673.079999999998</v>
      </c>
      <c r="E69" s="89">
        <f t="shared" si="0"/>
        <v>623.13468</v>
      </c>
    </row>
    <row r="70" spans="1:5" ht="15.75" customHeight="1"/>
    <row r="71" spans="1:5" ht="15.75" customHeight="1"/>
  </sheetData>
  <mergeCells count="6">
    <mergeCell ref="A69:C69"/>
    <mergeCell ref="A4:A5"/>
    <mergeCell ref="B4:C5"/>
    <mergeCell ref="D4:E4"/>
    <mergeCell ref="A2:E2"/>
    <mergeCell ref="A3:E3"/>
  </mergeCells>
  <phoneticPr fontId="1" type="noConversion"/>
  <printOptions horizontalCentered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1"/>
  <sheetViews>
    <sheetView workbookViewId="0">
      <selection sqref="A1:XFD2"/>
    </sheetView>
  </sheetViews>
  <sheetFormatPr defaultColWidth="9" defaultRowHeight="14.4"/>
  <cols>
    <col min="1" max="1" width="10.5546875" style="45" customWidth="1"/>
    <col min="2" max="2" width="17.88671875" style="45" customWidth="1"/>
    <col min="3" max="3" width="22.33203125" style="45" customWidth="1"/>
    <col min="4" max="4" width="25.6640625" style="45" customWidth="1"/>
    <col min="5" max="5" width="24.77734375" style="45" customWidth="1"/>
    <col min="6" max="16384" width="9" style="45"/>
  </cols>
  <sheetData>
    <row r="1" spans="1:5" ht="30" customHeight="1">
      <c r="A1" s="91" t="s">
        <v>393</v>
      </c>
    </row>
    <row r="2" spans="1:5" ht="30" customHeight="1">
      <c r="A2" s="132" t="s">
        <v>389</v>
      </c>
      <c r="B2" s="132"/>
      <c r="C2" s="132"/>
      <c r="D2" s="132"/>
      <c r="E2" s="132"/>
    </row>
    <row r="3" spans="1:5" ht="15.75" customHeight="1">
      <c r="A3" s="133" t="s">
        <v>381</v>
      </c>
      <c r="B3" s="133"/>
      <c r="C3" s="133"/>
      <c r="D3" s="133"/>
      <c r="E3" s="133"/>
    </row>
    <row r="4" spans="1:5" ht="15.75" customHeight="1">
      <c r="A4" s="131" t="s">
        <v>0</v>
      </c>
      <c r="B4" s="131" t="s">
        <v>1</v>
      </c>
      <c r="C4" s="131"/>
      <c r="D4" s="134" t="s">
        <v>379</v>
      </c>
      <c r="E4" s="135"/>
    </row>
    <row r="5" spans="1:5" ht="15.75" customHeight="1">
      <c r="A5" s="131"/>
      <c r="B5" s="131"/>
      <c r="C5" s="131"/>
      <c r="D5" s="90" t="s">
        <v>2</v>
      </c>
      <c r="E5" s="90" t="s">
        <v>387</v>
      </c>
    </row>
    <row r="6" spans="1:5" ht="15.75" customHeight="1">
      <c r="A6" s="128">
        <v>1</v>
      </c>
      <c r="B6" s="129" t="s">
        <v>328</v>
      </c>
      <c r="C6" s="46" t="s">
        <v>329</v>
      </c>
      <c r="D6" s="47">
        <v>32.200000000000003</v>
      </c>
      <c r="E6" s="48">
        <f>D6*0.021</f>
        <v>0.67620000000000013</v>
      </c>
    </row>
    <row r="7" spans="1:5" s="52" customFormat="1" ht="15.75" customHeight="1">
      <c r="A7" s="128"/>
      <c r="B7" s="129"/>
      <c r="C7" s="49" t="s">
        <v>330</v>
      </c>
      <c r="D7" s="50">
        <v>198.6</v>
      </c>
      <c r="E7" s="48">
        <f t="shared" ref="E7:E39" si="0">D7*0.021</f>
        <v>4.1706000000000003</v>
      </c>
    </row>
    <row r="8" spans="1:5" s="52" customFormat="1" ht="15.75" customHeight="1">
      <c r="A8" s="128"/>
      <c r="B8" s="129"/>
      <c r="C8" s="49" t="s">
        <v>331</v>
      </c>
      <c r="D8" s="51">
        <v>182.461815</v>
      </c>
      <c r="E8" s="48">
        <f t="shared" si="0"/>
        <v>3.8316981150000005</v>
      </c>
    </row>
    <row r="9" spans="1:5" ht="15.75" customHeight="1">
      <c r="A9" s="128"/>
      <c r="B9" s="129"/>
      <c r="C9" s="46" t="s">
        <v>332</v>
      </c>
      <c r="D9" s="48">
        <v>123.794302358941</v>
      </c>
      <c r="E9" s="48">
        <f t="shared" si="0"/>
        <v>2.5996803495377612</v>
      </c>
    </row>
    <row r="10" spans="1:5" ht="15.75" customHeight="1">
      <c r="A10" s="128"/>
      <c r="B10" s="129"/>
      <c r="C10" s="46" t="s">
        <v>333</v>
      </c>
      <c r="D10" s="48">
        <v>51.943463999999999</v>
      </c>
      <c r="E10" s="48">
        <f t="shared" si="0"/>
        <v>1.0908127439999999</v>
      </c>
    </row>
    <row r="11" spans="1:5" ht="15.75" customHeight="1">
      <c r="A11" s="128"/>
      <c r="B11" s="129"/>
      <c r="C11" s="46" t="s">
        <v>334</v>
      </c>
      <c r="D11" s="47">
        <v>102.08</v>
      </c>
      <c r="E11" s="48">
        <f t="shared" si="0"/>
        <v>2.1436800000000003</v>
      </c>
    </row>
    <row r="12" spans="1:5" ht="15.75" customHeight="1">
      <c r="A12" s="128"/>
      <c r="B12" s="129"/>
      <c r="C12" s="46" t="s">
        <v>216</v>
      </c>
      <c r="D12" s="53">
        <f t="shared" ref="D12" si="1">SUM(D6:D11)</f>
        <v>691.07958135894103</v>
      </c>
      <c r="E12" s="56">
        <f t="shared" si="0"/>
        <v>14.512671208537762</v>
      </c>
    </row>
    <row r="13" spans="1:5" ht="15.75" customHeight="1">
      <c r="A13" s="128">
        <v>2</v>
      </c>
      <c r="B13" s="128" t="s">
        <v>335</v>
      </c>
      <c r="C13" s="54" t="s">
        <v>336</v>
      </c>
      <c r="D13" s="55">
        <v>537.79999999999995</v>
      </c>
      <c r="E13" s="48">
        <f t="shared" si="0"/>
        <v>11.293799999999999</v>
      </c>
    </row>
    <row r="14" spans="1:5" ht="15.75" customHeight="1">
      <c r="A14" s="128"/>
      <c r="B14" s="128"/>
      <c r="C14" s="54" t="s">
        <v>337</v>
      </c>
      <c r="D14" s="55">
        <v>1916.09</v>
      </c>
      <c r="E14" s="48">
        <f t="shared" si="0"/>
        <v>40.23789</v>
      </c>
    </row>
    <row r="15" spans="1:5" ht="15.75" customHeight="1">
      <c r="A15" s="128"/>
      <c r="B15" s="128"/>
      <c r="C15" s="54" t="s">
        <v>338</v>
      </c>
      <c r="D15" s="55">
        <v>363.25</v>
      </c>
      <c r="E15" s="48">
        <f t="shared" si="0"/>
        <v>7.6282500000000004</v>
      </c>
    </row>
    <row r="16" spans="1:5" ht="15.75" customHeight="1">
      <c r="A16" s="128"/>
      <c r="B16" s="128"/>
      <c r="C16" s="54" t="s">
        <v>339</v>
      </c>
      <c r="D16" s="55">
        <v>103</v>
      </c>
      <c r="E16" s="48">
        <f t="shared" si="0"/>
        <v>2.1630000000000003</v>
      </c>
    </row>
    <row r="17" spans="1:5" ht="15.75" customHeight="1">
      <c r="A17" s="128"/>
      <c r="B17" s="128"/>
      <c r="C17" s="54" t="s">
        <v>340</v>
      </c>
      <c r="D17" s="55">
        <v>45.4</v>
      </c>
      <c r="E17" s="48">
        <f t="shared" si="0"/>
        <v>0.95340000000000003</v>
      </c>
    </row>
    <row r="18" spans="1:5" ht="15.75" customHeight="1">
      <c r="A18" s="128"/>
      <c r="B18" s="128"/>
      <c r="C18" s="54" t="s">
        <v>341</v>
      </c>
      <c r="D18" s="55">
        <v>47.91</v>
      </c>
      <c r="E18" s="48">
        <f t="shared" si="0"/>
        <v>1.0061100000000001</v>
      </c>
    </row>
    <row r="19" spans="1:5" ht="15.75" customHeight="1">
      <c r="A19" s="128"/>
      <c r="B19" s="128"/>
      <c r="C19" s="54" t="s">
        <v>342</v>
      </c>
      <c r="D19" s="55">
        <v>468.92</v>
      </c>
      <c r="E19" s="48">
        <f t="shared" si="0"/>
        <v>9.8473200000000016</v>
      </c>
    </row>
    <row r="20" spans="1:5" ht="15.75" customHeight="1">
      <c r="A20" s="128"/>
      <c r="B20" s="128"/>
      <c r="C20" s="54" t="s">
        <v>343</v>
      </c>
      <c r="D20" s="55">
        <v>1764.76</v>
      </c>
      <c r="E20" s="48">
        <f t="shared" si="0"/>
        <v>37.059960000000004</v>
      </c>
    </row>
    <row r="21" spans="1:5" ht="15.75" customHeight="1">
      <c r="A21" s="128"/>
      <c r="B21" s="128"/>
      <c r="C21" s="54" t="s">
        <v>344</v>
      </c>
      <c r="D21" s="55">
        <v>1900.92</v>
      </c>
      <c r="E21" s="48">
        <f t="shared" si="0"/>
        <v>39.919320000000006</v>
      </c>
    </row>
    <row r="22" spans="1:5" ht="15.75" customHeight="1">
      <c r="A22" s="128"/>
      <c r="B22" s="128"/>
      <c r="C22" s="54" t="s">
        <v>345</v>
      </c>
      <c r="D22" s="55">
        <v>1241.98</v>
      </c>
      <c r="E22" s="48">
        <f t="shared" si="0"/>
        <v>26.081580000000002</v>
      </c>
    </row>
    <row r="23" spans="1:5" ht="15.75" customHeight="1">
      <c r="A23" s="128"/>
      <c r="B23" s="128"/>
      <c r="C23" s="46" t="s">
        <v>216</v>
      </c>
      <c r="D23" s="53">
        <f t="shared" ref="D23" si="2">SUM(D13:D22)</f>
        <v>8390.0300000000007</v>
      </c>
      <c r="E23" s="56">
        <f t="shared" si="0"/>
        <v>176.19063000000003</v>
      </c>
    </row>
    <row r="24" spans="1:5" ht="15.75" customHeight="1">
      <c r="A24" s="128">
        <v>3</v>
      </c>
      <c r="B24" s="129" t="s">
        <v>346</v>
      </c>
      <c r="C24" s="57" t="s">
        <v>347</v>
      </c>
      <c r="D24" s="55">
        <v>355.99</v>
      </c>
      <c r="E24" s="48">
        <f t="shared" si="0"/>
        <v>7.4757900000000008</v>
      </c>
    </row>
    <row r="25" spans="1:5" ht="15.75" customHeight="1">
      <c r="A25" s="128"/>
      <c r="B25" s="129"/>
      <c r="C25" s="57" t="s">
        <v>348</v>
      </c>
      <c r="D25" s="55">
        <v>122.01</v>
      </c>
      <c r="E25" s="48">
        <f t="shared" si="0"/>
        <v>2.5622100000000003</v>
      </c>
    </row>
    <row r="26" spans="1:5" ht="15.75" customHeight="1">
      <c r="A26" s="128"/>
      <c r="B26" s="129"/>
      <c r="C26" s="57" t="s">
        <v>349</v>
      </c>
      <c r="D26" s="55">
        <v>77.98</v>
      </c>
      <c r="E26" s="48">
        <f t="shared" si="0"/>
        <v>1.6375800000000003</v>
      </c>
    </row>
    <row r="27" spans="1:5" ht="15.75" customHeight="1">
      <c r="A27" s="128"/>
      <c r="B27" s="129"/>
      <c r="C27" s="57" t="s">
        <v>350</v>
      </c>
      <c r="D27" s="55">
        <v>285.85000000000002</v>
      </c>
      <c r="E27" s="48">
        <f t="shared" si="0"/>
        <v>6.0028500000000005</v>
      </c>
    </row>
    <row r="28" spans="1:5" ht="15.75" customHeight="1">
      <c r="A28" s="128"/>
      <c r="B28" s="129"/>
      <c r="C28" s="57" t="s">
        <v>351</v>
      </c>
      <c r="D28" s="55">
        <v>284.44</v>
      </c>
      <c r="E28" s="48">
        <f t="shared" si="0"/>
        <v>5.9732400000000005</v>
      </c>
    </row>
    <row r="29" spans="1:5" ht="15.75" customHeight="1">
      <c r="A29" s="128"/>
      <c r="B29" s="129"/>
      <c r="C29" s="46" t="s">
        <v>216</v>
      </c>
      <c r="D29" s="58">
        <f t="shared" ref="D29" si="3">SUM(D24:D28)</f>
        <v>1126.27</v>
      </c>
      <c r="E29" s="56">
        <f t="shared" si="0"/>
        <v>23.651670000000003</v>
      </c>
    </row>
    <row r="30" spans="1:5" ht="15.75" customHeight="1">
      <c r="A30" s="128">
        <v>4</v>
      </c>
      <c r="B30" s="129" t="s">
        <v>352</v>
      </c>
      <c r="C30" s="54" t="s">
        <v>353</v>
      </c>
      <c r="D30" s="48">
        <v>1259.7401312603199</v>
      </c>
      <c r="E30" s="48">
        <f t="shared" si="0"/>
        <v>26.454542756466719</v>
      </c>
    </row>
    <row r="31" spans="1:5" ht="15.75" customHeight="1">
      <c r="A31" s="128"/>
      <c r="B31" s="129"/>
      <c r="C31" s="54" t="s">
        <v>354</v>
      </c>
      <c r="D31" s="48">
        <v>959.08103700000004</v>
      </c>
      <c r="E31" s="48">
        <f t="shared" si="0"/>
        <v>20.140701777</v>
      </c>
    </row>
    <row r="32" spans="1:5" ht="15.75" customHeight="1">
      <c r="A32" s="128"/>
      <c r="B32" s="129"/>
      <c r="C32" s="54" t="s">
        <v>355</v>
      </c>
      <c r="D32" s="48">
        <v>563.38</v>
      </c>
      <c r="E32" s="48">
        <f t="shared" si="0"/>
        <v>11.83098</v>
      </c>
    </row>
    <row r="33" spans="1:5" ht="15.75" customHeight="1">
      <c r="A33" s="128"/>
      <c r="B33" s="129"/>
      <c r="C33" s="54" t="s">
        <v>356</v>
      </c>
      <c r="D33" s="48">
        <v>1821.4307236664999</v>
      </c>
      <c r="E33" s="48">
        <f t="shared" si="0"/>
        <v>38.250045196996503</v>
      </c>
    </row>
    <row r="34" spans="1:5" ht="15.75" customHeight="1">
      <c r="A34" s="128"/>
      <c r="B34" s="129"/>
      <c r="C34" s="54" t="s">
        <v>357</v>
      </c>
      <c r="D34" s="48">
        <v>80.386195999999998</v>
      </c>
      <c r="E34" s="48">
        <f t="shared" si="0"/>
        <v>1.688110116</v>
      </c>
    </row>
    <row r="35" spans="1:5" ht="15.75" customHeight="1">
      <c r="A35" s="128"/>
      <c r="B35" s="129"/>
      <c r="C35" s="54" t="s">
        <v>358</v>
      </c>
      <c r="D35" s="48">
        <v>369.42280972422401</v>
      </c>
      <c r="E35" s="48">
        <f t="shared" si="0"/>
        <v>7.7578790042087045</v>
      </c>
    </row>
    <row r="36" spans="1:5" ht="15.75" customHeight="1">
      <c r="A36" s="128"/>
      <c r="B36" s="129"/>
      <c r="C36" s="46" t="s">
        <v>216</v>
      </c>
      <c r="D36" s="58">
        <f t="shared" ref="D36" si="4">SUM(D30:D35)</f>
        <v>5053.440897651044</v>
      </c>
      <c r="E36" s="56">
        <f t="shared" si="0"/>
        <v>106.12225885067193</v>
      </c>
    </row>
    <row r="37" spans="1:5" ht="15.75" customHeight="1">
      <c r="A37" s="128">
        <v>5</v>
      </c>
      <c r="B37" s="128" t="s">
        <v>359</v>
      </c>
      <c r="C37" s="54" t="s">
        <v>360</v>
      </c>
      <c r="D37" s="55">
        <v>27.08</v>
      </c>
      <c r="E37" s="48">
        <f t="shared" si="0"/>
        <v>0.56867999999999996</v>
      </c>
    </row>
    <row r="38" spans="1:5" ht="15.75" customHeight="1">
      <c r="A38" s="128"/>
      <c r="B38" s="128"/>
      <c r="C38" s="46" t="s">
        <v>216</v>
      </c>
      <c r="D38" s="53">
        <f t="shared" ref="D38" si="5">D37</f>
        <v>27.08</v>
      </c>
      <c r="E38" s="56">
        <f t="shared" si="0"/>
        <v>0.56867999999999996</v>
      </c>
    </row>
    <row r="39" spans="1:5" s="59" customFormat="1" ht="15.75" customHeight="1">
      <c r="A39" s="130" t="s">
        <v>264</v>
      </c>
      <c r="B39" s="130"/>
      <c r="C39" s="130"/>
      <c r="D39" s="53">
        <f t="shared" ref="D39" si="6">D12+D23+D29+D36+D38</f>
        <v>15287.900479009986</v>
      </c>
      <c r="E39" s="56">
        <f t="shared" si="0"/>
        <v>321.04591005920975</v>
      </c>
    </row>
    <row r="40" spans="1:5" ht="15.75" customHeight="1"/>
    <row r="41" spans="1:5" ht="15.75" customHeight="1"/>
  </sheetData>
  <mergeCells count="16">
    <mergeCell ref="A4:A5"/>
    <mergeCell ref="B4:C5"/>
    <mergeCell ref="A2:E2"/>
    <mergeCell ref="A3:E3"/>
    <mergeCell ref="D4:E4"/>
    <mergeCell ref="A6:A12"/>
    <mergeCell ref="B6:B12"/>
    <mergeCell ref="A37:A38"/>
    <mergeCell ref="B37:B38"/>
    <mergeCell ref="A39:C39"/>
    <mergeCell ref="A13:A23"/>
    <mergeCell ref="B13:B23"/>
    <mergeCell ref="A24:A29"/>
    <mergeCell ref="B24:B29"/>
    <mergeCell ref="A30:A36"/>
    <mergeCell ref="B30:B36"/>
  </mergeCells>
  <phoneticPr fontId="1" type="noConversion"/>
  <pageMargins left="0.86614173228346458" right="0.70866141732283472" top="0.74803149606299213" bottom="0.74803149606299213" header="0.31496062992125984" footer="0.31496062992125984"/>
  <pageSetup paperSize="9" scale="8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6"/>
  <sheetViews>
    <sheetView zoomScale="102" zoomScaleNormal="102" workbookViewId="0">
      <selection activeCell="C1" sqref="C1:C1048576"/>
    </sheetView>
  </sheetViews>
  <sheetFormatPr defaultRowHeight="15.6"/>
  <cols>
    <col min="1" max="1" width="9.5546875" style="17" customWidth="1"/>
    <col min="2" max="2" width="18" style="16" customWidth="1"/>
    <col min="3" max="3" width="20.109375" style="16" customWidth="1"/>
    <col min="4" max="5" width="21" style="16" customWidth="1"/>
    <col min="6" max="253" width="8.88671875" style="16"/>
    <col min="254" max="254" width="9.5546875" style="16" customWidth="1"/>
    <col min="255" max="256" width="13.88671875" style="16" customWidth="1"/>
    <col min="257" max="260" width="21" style="16" customWidth="1"/>
    <col min="261" max="261" width="30.5546875" style="16" customWidth="1"/>
    <col min="262" max="509" width="8.88671875" style="16"/>
    <col min="510" max="510" width="9.5546875" style="16" customWidth="1"/>
    <col min="511" max="512" width="13.88671875" style="16" customWidth="1"/>
    <col min="513" max="516" width="21" style="16" customWidth="1"/>
    <col min="517" max="517" width="30.5546875" style="16" customWidth="1"/>
    <col min="518" max="765" width="8.88671875" style="16"/>
    <col min="766" max="766" width="9.5546875" style="16" customWidth="1"/>
    <col min="767" max="768" width="13.88671875" style="16" customWidth="1"/>
    <col min="769" max="772" width="21" style="16" customWidth="1"/>
    <col min="773" max="773" width="30.5546875" style="16" customWidth="1"/>
    <col min="774" max="1021" width="8.88671875" style="16"/>
    <col min="1022" max="1022" width="9.5546875" style="16" customWidth="1"/>
    <col min="1023" max="1024" width="13.88671875" style="16" customWidth="1"/>
    <col min="1025" max="1028" width="21" style="16" customWidth="1"/>
    <col min="1029" max="1029" width="30.5546875" style="16" customWidth="1"/>
    <col min="1030" max="1277" width="8.88671875" style="16"/>
    <col min="1278" max="1278" width="9.5546875" style="16" customWidth="1"/>
    <col min="1279" max="1280" width="13.88671875" style="16" customWidth="1"/>
    <col min="1281" max="1284" width="21" style="16" customWidth="1"/>
    <col min="1285" max="1285" width="30.5546875" style="16" customWidth="1"/>
    <col min="1286" max="1533" width="8.88671875" style="16"/>
    <col min="1534" max="1534" width="9.5546875" style="16" customWidth="1"/>
    <col min="1535" max="1536" width="13.88671875" style="16" customWidth="1"/>
    <col min="1537" max="1540" width="21" style="16" customWidth="1"/>
    <col min="1541" max="1541" width="30.5546875" style="16" customWidth="1"/>
    <col min="1542" max="1789" width="8.88671875" style="16"/>
    <col min="1790" max="1790" width="9.5546875" style="16" customWidth="1"/>
    <col min="1791" max="1792" width="13.88671875" style="16" customWidth="1"/>
    <col min="1793" max="1796" width="21" style="16" customWidth="1"/>
    <col min="1797" max="1797" width="30.5546875" style="16" customWidth="1"/>
    <col min="1798" max="2045" width="8.88671875" style="16"/>
    <col min="2046" max="2046" width="9.5546875" style="16" customWidth="1"/>
    <col min="2047" max="2048" width="13.88671875" style="16" customWidth="1"/>
    <col min="2049" max="2052" width="21" style="16" customWidth="1"/>
    <col min="2053" max="2053" width="30.5546875" style="16" customWidth="1"/>
    <col min="2054" max="2301" width="8.88671875" style="16"/>
    <col min="2302" max="2302" width="9.5546875" style="16" customWidth="1"/>
    <col min="2303" max="2304" width="13.88671875" style="16" customWidth="1"/>
    <col min="2305" max="2308" width="21" style="16" customWidth="1"/>
    <col min="2309" max="2309" width="30.5546875" style="16" customWidth="1"/>
    <col min="2310" max="2557" width="8.88671875" style="16"/>
    <col min="2558" max="2558" width="9.5546875" style="16" customWidth="1"/>
    <col min="2559" max="2560" width="13.88671875" style="16" customWidth="1"/>
    <col min="2561" max="2564" width="21" style="16" customWidth="1"/>
    <col min="2565" max="2565" width="30.5546875" style="16" customWidth="1"/>
    <col min="2566" max="2813" width="8.88671875" style="16"/>
    <col min="2814" max="2814" width="9.5546875" style="16" customWidth="1"/>
    <col min="2815" max="2816" width="13.88671875" style="16" customWidth="1"/>
    <col min="2817" max="2820" width="21" style="16" customWidth="1"/>
    <col min="2821" max="2821" width="30.5546875" style="16" customWidth="1"/>
    <col min="2822" max="3069" width="8.88671875" style="16"/>
    <col min="3070" max="3070" width="9.5546875" style="16" customWidth="1"/>
    <col min="3071" max="3072" width="13.88671875" style="16" customWidth="1"/>
    <col min="3073" max="3076" width="21" style="16" customWidth="1"/>
    <col min="3077" max="3077" width="30.5546875" style="16" customWidth="1"/>
    <col min="3078" max="3325" width="8.88671875" style="16"/>
    <col min="3326" max="3326" width="9.5546875" style="16" customWidth="1"/>
    <col min="3327" max="3328" width="13.88671875" style="16" customWidth="1"/>
    <col min="3329" max="3332" width="21" style="16" customWidth="1"/>
    <col min="3333" max="3333" width="30.5546875" style="16" customWidth="1"/>
    <col min="3334" max="3581" width="8.88671875" style="16"/>
    <col min="3582" max="3582" width="9.5546875" style="16" customWidth="1"/>
    <col min="3583" max="3584" width="13.88671875" style="16" customWidth="1"/>
    <col min="3585" max="3588" width="21" style="16" customWidth="1"/>
    <col min="3589" max="3589" width="30.5546875" style="16" customWidth="1"/>
    <col min="3590" max="3837" width="8.88671875" style="16"/>
    <col min="3838" max="3838" width="9.5546875" style="16" customWidth="1"/>
    <col min="3839" max="3840" width="13.88671875" style="16" customWidth="1"/>
    <col min="3841" max="3844" width="21" style="16" customWidth="1"/>
    <col min="3845" max="3845" width="30.5546875" style="16" customWidth="1"/>
    <col min="3846" max="4093" width="8.88671875" style="16"/>
    <col min="4094" max="4094" width="9.5546875" style="16" customWidth="1"/>
    <col min="4095" max="4096" width="13.88671875" style="16" customWidth="1"/>
    <col min="4097" max="4100" width="21" style="16" customWidth="1"/>
    <col min="4101" max="4101" width="30.5546875" style="16" customWidth="1"/>
    <col min="4102" max="4349" width="8.88671875" style="16"/>
    <col min="4350" max="4350" width="9.5546875" style="16" customWidth="1"/>
    <col min="4351" max="4352" width="13.88671875" style="16" customWidth="1"/>
    <col min="4353" max="4356" width="21" style="16" customWidth="1"/>
    <col min="4357" max="4357" width="30.5546875" style="16" customWidth="1"/>
    <col min="4358" max="4605" width="8.88671875" style="16"/>
    <col min="4606" max="4606" width="9.5546875" style="16" customWidth="1"/>
    <col min="4607" max="4608" width="13.88671875" style="16" customWidth="1"/>
    <col min="4609" max="4612" width="21" style="16" customWidth="1"/>
    <col min="4613" max="4613" width="30.5546875" style="16" customWidth="1"/>
    <col min="4614" max="4861" width="8.88671875" style="16"/>
    <col min="4862" max="4862" width="9.5546875" style="16" customWidth="1"/>
    <col min="4863" max="4864" width="13.88671875" style="16" customWidth="1"/>
    <col min="4865" max="4868" width="21" style="16" customWidth="1"/>
    <col min="4869" max="4869" width="30.5546875" style="16" customWidth="1"/>
    <col min="4870" max="5117" width="8.88671875" style="16"/>
    <col min="5118" max="5118" width="9.5546875" style="16" customWidth="1"/>
    <col min="5119" max="5120" width="13.88671875" style="16" customWidth="1"/>
    <col min="5121" max="5124" width="21" style="16" customWidth="1"/>
    <col min="5125" max="5125" width="30.5546875" style="16" customWidth="1"/>
    <col min="5126" max="5373" width="8.88671875" style="16"/>
    <col min="5374" max="5374" width="9.5546875" style="16" customWidth="1"/>
    <col min="5375" max="5376" width="13.88671875" style="16" customWidth="1"/>
    <col min="5377" max="5380" width="21" style="16" customWidth="1"/>
    <col min="5381" max="5381" width="30.5546875" style="16" customWidth="1"/>
    <col min="5382" max="5629" width="8.88671875" style="16"/>
    <col min="5630" max="5630" width="9.5546875" style="16" customWidth="1"/>
    <col min="5631" max="5632" width="13.88671875" style="16" customWidth="1"/>
    <col min="5633" max="5636" width="21" style="16" customWidth="1"/>
    <col min="5637" max="5637" width="30.5546875" style="16" customWidth="1"/>
    <col min="5638" max="5885" width="8.88671875" style="16"/>
    <col min="5886" max="5886" width="9.5546875" style="16" customWidth="1"/>
    <col min="5887" max="5888" width="13.88671875" style="16" customWidth="1"/>
    <col min="5889" max="5892" width="21" style="16" customWidth="1"/>
    <col min="5893" max="5893" width="30.5546875" style="16" customWidth="1"/>
    <col min="5894" max="6141" width="8.88671875" style="16"/>
    <col min="6142" max="6142" width="9.5546875" style="16" customWidth="1"/>
    <col min="6143" max="6144" width="13.88671875" style="16" customWidth="1"/>
    <col min="6145" max="6148" width="21" style="16" customWidth="1"/>
    <col min="6149" max="6149" width="30.5546875" style="16" customWidth="1"/>
    <col min="6150" max="6397" width="8.88671875" style="16"/>
    <col min="6398" max="6398" width="9.5546875" style="16" customWidth="1"/>
    <col min="6399" max="6400" width="13.88671875" style="16" customWidth="1"/>
    <col min="6401" max="6404" width="21" style="16" customWidth="1"/>
    <col min="6405" max="6405" width="30.5546875" style="16" customWidth="1"/>
    <col min="6406" max="6653" width="8.88671875" style="16"/>
    <col min="6654" max="6654" width="9.5546875" style="16" customWidth="1"/>
    <col min="6655" max="6656" width="13.88671875" style="16" customWidth="1"/>
    <col min="6657" max="6660" width="21" style="16" customWidth="1"/>
    <col min="6661" max="6661" width="30.5546875" style="16" customWidth="1"/>
    <col min="6662" max="6909" width="8.88671875" style="16"/>
    <col min="6910" max="6910" width="9.5546875" style="16" customWidth="1"/>
    <col min="6911" max="6912" width="13.88671875" style="16" customWidth="1"/>
    <col min="6913" max="6916" width="21" style="16" customWidth="1"/>
    <col min="6917" max="6917" width="30.5546875" style="16" customWidth="1"/>
    <col min="6918" max="7165" width="8.88671875" style="16"/>
    <col min="7166" max="7166" width="9.5546875" style="16" customWidth="1"/>
    <col min="7167" max="7168" width="13.88671875" style="16" customWidth="1"/>
    <col min="7169" max="7172" width="21" style="16" customWidth="1"/>
    <col min="7173" max="7173" width="30.5546875" style="16" customWidth="1"/>
    <col min="7174" max="7421" width="8.88671875" style="16"/>
    <col min="7422" max="7422" width="9.5546875" style="16" customWidth="1"/>
    <col min="7423" max="7424" width="13.88671875" style="16" customWidth="1"/>
    <col min="7425" max="7428" width="21" style="16" customWidth="1"/>
    <col min="7429" max="7429" width="30.5546875" style="16" customWidth="1"/>
    <col min="7430" max="7677" width="8.88671875" style="16"/>
    <col min="7678" max="7678" width="9.5546875" style="16" customWidth="1"/>
    <col min="7679" max="7680" width="13.88671875" style="16" customWidth="1"/>
    <col min="7681" max="7684" width="21" style="16" customWidth="1"/>
    <col min="7685" max="7685" width="30.5546875" style="16" customWidth="1"/>
    <col min="7686" max="7933" width="8.88671875" style="16"/>
    <col min="7934" max="7934" width="9.5546875" style="16" customWidth="1"/>
    <col min="7935" max="7936" width="13.88671875" style="16" customWidth="1"/>
    <col min="7937" max="7940" width="21" style="16" customWidth="1"/>
    <col min="7941" max="7941" width="30.5546875" style="16" customWidth="1"/>
    <col min="7942" max="8189" width="8.88671875" style="16"/>
    <col min="8190" max="8190" width="9.5546875" style="16" customWidth="1"/>
    <col min="8191" max="8192" width="13.88671875" style="16" customWidth="1"/>
    <col min="8193" max="8196" width="21" style="16" customWidth="1"/>
    <col min="8197" max="8197" width="30.5546875" style="16" customWidth="1"/>
    <col min="8198" max="8445" width="8.88671875" style="16"/>
    <col min="8446" max="8446" width="9.5546875" style="16" customWidth="1"/>
    <col min="8447" max="8448" width="13.88671875" style="16" customWidth="1"/>
    <col min="8449" max="8452" width="21" style="16" customWidth="1"/>
    <col min="8453" max="8453" width="30.5546875" style="16" customWidth="1"/>
    <col min="8454" max="8701" width="8.88671875" style="16"/>
    <col min="8702" max="8702" width="9.5546875" style="16" customWidth="1"/>
    <col min="8703" max="8704" width="13.88671875" style="16" customWidth="1"/>
    <col min="8705" max="8708" width="21" style="16" customWidth="1"/>
    <col min="8709" max="8709" width="30.5546875" style="16" customWidth="1"/>
    <col min="8710" max="8957" width="8.88671875" style="16"/>
    <col min="8958" max="8958" width="9.5546875" style="16" customWidth="1"/>
    <col min="8959" max="8960" width="13.88671875" style="16" customWidth="1"/>
    <col min="8961" max="8964" width="21" style="16" customWidth="1"/>
    <col min="8965" max="8965" width="30.5546875" style="16" customWidth="1"/>
    <col min="8966" max="9213" width="8.88671875" style="16"/>
    <col min="9214" max="9214" width="9.5546875" style="16" customWidth="1"/>
    <col min="9215" max="9216" width="13.88671875" style="16" customWidth="1"/>
    <col min="9217" max="9220" width="21" style="16" customWidth="1"/>
    <col min="9221" max="9221" width="30.5546875" style="16" customWidth="1"/>
    <col min="9222" max="9469" width="8.88671875" style="16"/>
    <col min="9470" max="9470" width="9.5546875" style="16" customWidth="1"/>
    <col min="9471" max="9472" width="13.88671875" style="16" customWidth="1"/>
    <col min="9473" max="9476" width="21" style="16" customWidth="1"/>
    <col min="9477" max="9477" width="30.5546875" style="16" customWidth="1"/>
    <col min="9478" max="9725" width="8.88671875" style="16"/>
    <col min="9726" max="9726" width="9.5546875" style="16" customWidth="1"/>
    <col min="9727" max="9728" width="13.88671875" style="16" customWidth="1"/>
    <col min="9729" max="9732" width="21" style="16" customWidth="1"/>
    <col min="9733" max="9733" width="30.5546875" style="16" customWidth="1"/>
    <col min="9734" max="9981" width="8.88671875" style="16"/>
    <col min="9982" max="9982" width="9.5546875" style="16" customWidth="1"/>
    <col min="9983" max="9984" width="13.88671875" style="16" customWidth="1"/>
    <col min="9985" max="9988" width="21" style="16" customWidth="1"/>
    <col min="9989" max="9989" width="30.5546875" style="16" customWidth="1"/>
    <col min="9990" max="10237" width="8.88671875" style="16"/>
    <col min="10238" max="10238" width="9.5546875" style="16" customWidth="1"/>
    <col min="10239" max="10240" width="13.88671875" style="16" customWidth="1"/>
    <col min="10241" max="10244" width="21" style="16" customWidth="1"/>
    <col min="10245" max="10245" width="30.5546875" style="16" customWidth="1"/>
    <col min="10246" max="10493" width="8.88671875" style="16"/>
    <col min="10494" max="10494" width="9.5546875" style="16" customWidth="1"/>
    <col min="10495" max="10496" width="13.88671875" style="16" customWidth="1"/>
    <col min="10497" max="10500" width="21" style="16" customWidth="1"/>
    <col min="10501" max="10501" width="30.5546875" style="16" customWidth="1"/>
    <col min="10502" max="10749" width="8.88671875" style="16"/>
    <col min="10750" max="10750" width="9.5546875" style="16" customWidth="1"/>
    <col min="10751" max="10752" width="13.88671875" style="16" customWidth="1"/>
    <col min="10753" max="10756" width="21" style="16" customWidth="1"/>
    <col min="10757" max="10757" width="30.5546875" style="16" customWidth="1"/>
    <col min="10758" max="11005" width="8.88671875" style="16"/>
    <col min="11006" max="11006" width="9.5546875" style="16" customWidth="1"/>
    <col min="11007" max="11008" width="13.88671875" style="16" customWidth="1"/>
    <col min="11009" max="11012" width="21" style="16" customWidth="1"/>
    <col min="11013" max="11013" width="30.5546875" style="16" customWidth="1"/>
    <col min="11014" max="11261" width="8.88671875" style="16"/>
    <col min="11262" max="11262" width="9.5546875" style="16" customWidth="1"/>
    <col min="11263" max="11264" width="13.88671875" style="16" customWidth="1"/>
    <col min="11265" max="11268" width="21" style="16" customWidth="1"/>
    <col min="11269" max="11269" width="30.5546875" style="16" customWidth="1"/>
    <col min="11270" max="11517" width="8.88671875" style="16"/>
    <col min="11518" max="11518" width="9.5546875" style="16" customWidth="1"/>
    <col min="11519" max="11520" width="13.88671875" style="16" customWidth="1"/>
    <col min="11521" max="11524" width="21" style="16" customWidth="1"/>
    <col min="11525" max="11525" width="30.5546875" style="16" customWidth="1"/>
    <col min="11526" max="11773" width="8.88671875" style="16"/>
    <col min="11774" max="11774" width="9.5546875" style="16" customWidth="1"/>
    <col min="11775" max="11776" width="13.88671875" style="16" customWidth="1"/>
    <col min="11777" max="11780" width="21" style="16" customWidth="1"/>
    <col min="11781" max="11781" width="30.5546875" style="16" customWidth="1"/>
    <col min="11782" max="12029" width="8.88671875" style="16"/>
    <col min="12030" max="12030" width="9.5546875" style="16" customWidth="1"/>
    <col min="12031" max="12032" width="13.88671875" style="16" customWidth="1"/>
    <col min="12033" max="12036" width="21" style="16" customWidth="1"/>
    <col min="12037" max="12037" width="30.5546875" style="16" customWidth="1"/>
    <col min="12038" max="12285" width="8.88671875" style="16"/>
    <col min="12286" max="12286" width="9.5546875" style="16" customWidth="1"/>
    <col min="12287" max="12288" width="13.88671875" style="16" customWidth="1"/>
    <col min="12289" max="12292" width="21" style="16" customWidth="1"/>
    <col min="12293" max="12293" width="30.5546875" style="16" customWidth="1"/>
    <col min="12294" max="12541" width="8.88671875" style="16"/>
    <col min="12542" max="12542" width="9.5546875" style="16" customWidth="1"/>
    <col min="12543" max="12544" width="13.88671875" style="16" customWidth="1"/>
    <col min="12545" max="12548" width="21" style="16" customWidth="1"/>
    <col min="12549" max="12549" width="30.5546875" style="16" customWidth="1"/>
    <col min="12550" max="12797" width="8.88671875" style="16"/>
    <col min="12798" max="12798" width="9.5546875" style="16" customWidth="1"/>
    <col min="12799" max="12800" width="13.88671875" style="16" customWidth="1"/>
    <col min="12801" max="12804" width="21" style="16" customWidth="1"/>
    <col min="12805" max="12805" width="30.5546875" style="16" customWidth="1"/>
    <col min="12806" max="13053" width="8.88671875" style="16"/>
    <col min="13054" max="13054" width="9.5546875" style="16" customWidth="1"/>
    <col min="13055" max="13056" width="13.88671875" style="16" customWidth="1"/>
    <col min="13057" max="13060" width="21" style="16" customWidth="1"/>
    <col min="13061" max="13061" width="30.5546875" style="16" customWidth="1"/>
    <col min="13062" max="13309" width="8.88671875" style="16"/>
    <col min="13310" max="13310" width="9.5546875" style="16" customWidth="1"/>
    <col min="13311" max="13312" width="13.88671875" style="16" customWidth="1"/>
    <col min="13313" max="13316" width="21" style="16" customWidth="1"/>
    <col min="13317" max="13317" width="30.5546875" style="16" customWidth="1"/>
    <col min="13318" max="13565" width="8.88671875" style="16"/>
    <col min="13566" max="13566" width="9.5546875" style="16" customWidth="1"/>
    <col min="13567" max="13568" width="13.88671875" style="16" customWidth="1"/>
    <col min="13569" max="13572" width="21" style="16" customWidth="1"/>
    <col min="13573" max="13573" width="30.5546875" style="16" customWidth="1"/>
    <col min="13574" max="13821" width="8.88671875" style="16"/>
    <col min="13822" max="13822" width="9.5546875" style="16" customWidth="1"/>
    <col min="13823" max="13824" width="13.88671875" style="16" customWidth="1"/>
    <col min="13825" max="13828" width="21" style="16" customWidth="1"/>
    <col min="13829" max="13829" width="30.5546875" style="16" customWidth="1"/>
    <col min="13830" max="14077" width="8.88671875" style="16"/>
    <col min="14078" max="14078" width="9.5546875" style="16" customWidth="1"/>
    <col min="14079" max="14080" width="13.88671875" style="16" customWidth="1"/>
    <col min="14081" max="14084" width="21" style="16" customWidth="1"/>
    <col min="14085" max="14085" width="30.5546875" style="16" customWidth="1"/>
    <col min="14086" max="14333" width="8.88671875" style="16"/>
    <col min="14334" max="14334" width="9.5546875" style="16" customWidth="1"/>
    <col min="14335" max="14336" width="13.88671875" style="16" customWidth="1"/>
    <col min="14337" max="14340" width="21" style="16" customWidth="1"/>
    <col min="14341" max="14341" width="30.5546875" style="16" customWidth="1"/>
    <col min="14342" max="14589" width="8.88671875" style="16"/>
    <col min="14590" max="14590" width="9.5546875" style="16" customWidth="1"/>
    <col min="14591" max="14592" width="13.88671875" style="16" customWidth="1"/>
    <col min="14593" max="14596" width="21" style="16" customWidth="1"/>
    <col min="14597" max="14597" width="30.5546875" style="16" customWidth="1"/>
    <col min="14598" max="14845" width="8.88671875" style="16"/>
    <col min="14846" max="14846" width="9.5546875" style="16" customWidth="1"/>
    <col min="14847" max="14848" width="13.88671875" style="16" customWidth="1"/>
    <col min="14849" max="14852" width="21" style="16" customWidth="1"/>
    <col min="14853" max="14853" width="30.5546875" style="16" customWidth="1"/>
    <col min="14854" max="15101" width="8.88671875" style="16"/>
    <col min="15102" max="15102" width="9.5546875" style="16" customWidth="1"/>
    <col min="15103" max="15104" width="13.88671875" style="16" customWidth="1"/>
    <col min="15105" max="15108" width="21" style="16" customWidth="1"/>
    <col min="15109" max="15109" width="30.5546875" style="16" customWidth="1"/>
    <col min="15110" max="15357" width="8.88671875" style="16"/>
    <col min="15358" max="15358" width="9.5546875" style="16" customWidth="1"/>
    <col min="15359" max="15360" width="13.88671875" style="16" customWidth="1"/>
    <col min="15361" max="15364" width="21" style="16" customWidth="1"/>
    <col min="15365" max="15365" width="30.5546875" style="16" customWidth="1"/>
    <col min="15366" max="15613" width="8.88671875" style="16"/>
    <col min="15614" max="15614" width="9.5546875" style="16" customWidth="1"/>
    <col min="15615" max="15616" width="13.88671875" style="16" customWidth="1"/>
    <col min="15617" max="15620" width="21" style="16" customWidth="1"/>
    <col min="15621" max="15621" width="30.5546875" style="16" customWidth="1"/>
    <col min="15622" max="15869" width="8.88671875" style="16"/>
    <col min="15870" max="15870" width="9.5546875" style="16" customWidth="1"/>
    <col min="15871" max="15872" width="13.88671875" style="16" customWidth="1"/>
    <col min="15873" max="15876" width="21" style="16" customWidth="1"/>
    <col min="15877" max="15877" width="30.5546875" style="16" customWidth="1"/>
    <col min="15878" max="16125" width="8.88671875" style="16"/>
    <col min="16126" max="16126" width="9.5546875" style="16" customWidth="1"/>
    <col min="16127" max="16128" width="13.88671875" style="16" customWidth="1"/>
    <col min="16129" max="16132" width="21" style="16" customWidth="1"/>
    <col min="16133" max="16133" width="30.5546875" style="16" customWidth="1"/>
    <col min="16134" max="16384" width="8.88671875" style="16"/>
  </cols>
  <sheetData>
    <row r="1" spans="1:5" ht="30" customHeight="1">
      <c r="A1" s="15" t="s">
        <v>394</v>
      </c>
      <c r="B1" s="15"/>
    </row>
    <row r="2" spans="1:5" ht="30" customHeight="1">
      <c r="A2" s="118" t="s">
        <v>392</v>
      </c>
      <c r="B2" s="118"/>
      <c r="C2" s="118"/>
      <c r="D2" s="118"/>
      <c r="E2" s="118"/>
    </row>
    <row r="3" spans="1:5" ht="26.25" customHeight="1" thickBot="1">
      <c r="A3" s="119" t="s">
        <v>384</v>
      </c>
      <c r="B3" s="120"/>
      <c r="C3" s="120"/>
      <c r="D3" s="120"/>
      <c r="E3" s="120"/>
    </row>
    <row r="4" spans="1:5" s="19" customFormat="1" ht="30" customHeight="1">
      <c r="A4" s="121" t="s">
        <v>361</v>
      </c>
      <c r="B4" s="123" t="s">
        <v>362</v>
      </c>
      <c r="C4" s="123"/>
      <c r="D4" s="116" t="s">
        <v>391</v>
      </c>
      <c r="E4" s="117"/>
    </row>
    <row r="5" spans="1:5" s="19" customFormat="1" ht="30" customHeight="1">
      <c r="A5" s="122"/>
      <c r="B5" s="124"/>
      <c r="C5" s="124"/>
      <c r="D5" s="61" t="s">
        <v>2</v>
      </c>
      <c r="E5" s="61" t="s">
        <v>390</v>
      </c>
    </row>
    <row r="6" spans="1:5" s="22" customFormat="1" ht="25.2" customHeight="1">
      <c r="A6" s="34">
        <v>1</v>
      </c>
      <c r="B6" s="35" t="s">
        <v>364</v>
      </c>
      <c r="C6" s="35" t="s">
        <v>365</v>
      </c>
      <c r="D6" s="79">
        <v>530.5</v>
      </c>
      <c r="E6" s="79">
        <f>D6*0.021</f>
        <v>11.140500000000001</v>
      </c>
    </row>
    <row r="7" spans="1:5" s="22" customFormat="1" ht="25.2" customHeight="1">
      <c r="A7" s="34"/>
      <c r="B7" s="35"/>
      <c r="C7" s="35"/>
      <c r="D7" s="79"/>
      <c r="E7" s="79"/>
    </row>
    <row r="8" spans="1:5" s="22" customFormat="1" ht="25.2" customHeight="1">
      <c r="A8" s="34"/>
      <c r="B8" s="35"/>
      <c r="C8" s="35"/>
      <c r="D8" s="79"/>
      <c r="E8" s="79"/>
    </row>
    <row r="9" spans="1:5" s="22" customFormat="1" ht="25.2" customHeight="1">
      <c r="A9" s="34"/>
      <c r="B9" s="35"/>
      <c r="C9" s="35"/>
      <c r="D9" s="79"/>
      <c r="E9" s="79"/>
    </row>
    <row r="10" spans="1:5" s="22" customFormat="1" ht="25.2" customHeight="1">
      <c r="A10" s="34"/>
      <c r="B10" s="35"/>
      <c r="C10" s="35"/>
      <c r="D10" s="79"/>
      <c r="E10" s="79"/>
    </row>
    <row r="11" spans="1:5" s="22" customFormat="1" ht="25.2" customHeight="1">
      <c r="A11" s="34"/>
      <c r="B11" s="35"/>
      <c r="C11" s="35"/>
      <c r="D11" s="79"/>
      <c r="E11" s="79"/>
    </row>
    <row r="12" spans="1:5" s="22" customFormat="1" ht="25.2" customHeight="1">
      <c r="A12" s="34"/>
      <c r="B12" s="35"/>
      <c r="C12" s="35"/>
      <c r="D12" s="79"/>
      <c r="E12" s="79"/>
    </row>
    <row r="13" spans="1:5" s="22" customFormat="1" ht="25.2" customHeight="1">
      <c r="A13" s="34"/>
      <c r="B13" s="35"/>
      <c r="C13" s="35"/>
      <c r="D13" s="79"/>
      <c r="E13" s="79"/>
    </row>
    <row r="14" spans="1:5" s="22" customFormat="1" ht="25.2" customHeight="1">
      <c r="A14" s="60"/>
      <c r="B14" s="35"/>
      <c r="C14" s="35"/>
      <c r="D14" s="79"/>
      <c r="E14" s="79"/>
    </row>
    <row r="15" spans="1:5" s="22" customFormat="1" ht="25.2" customHeight="1" thickBot="1">
      <c r="A15" s="42"/>
      <c r="B15" s="43"/>
      <c r="C15" s="43" t="s">
        <v>363</v>
      </c>
      <c r="D15" s="80">
        <v>530.5</v>
      </c>
      <c r="E15" s="80">
        <v>11.14</v>
      </c>
    </row>
    <row r="16" spans="1:5" ht="25.2" customHeight="1"/>
  </sheetData>
  <mergeCells count="5">
    <mergeCell ref="A4:A5"/>
    <mergeCell ref="B4:C5"/>
    <mergeCell ref="D4:E4"/>
    <mergeCell ref="A2:E2"/>
    <mergeCell ref="A3:E3"/>
  </mergeCells>
  <phoneticPr fontId="1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8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93"/>
  <sheetViews>
    <sheetView view="pageBreakPreview" zoomScaleNormal="100" zoomScaleSheetLayoutView="100" workbookViewId="0">
      <selection activeCell="B1" sqref="B1:B1048576"/>
    </sheetView>
  </sheetViews>
  <sheetFormatPr defaultColWidth="10" defaultRowHeight="15.6"/>
  <cols>
    <col min="1" max="1" width="8.21875" style="4" customWidth="1"/>
    <col min="2" max="2" width="13.88671875" style="4" customWidth="1"/>
    <col min="3" max="3" width="20.109375" style="3" customWidth="1"/>
    <col min="4" max="7" width="21" style="3" customWidth="1"/>
    <col min="8" max="255" width="10" style="3"/>
    <col min="256" max="256" width="8.21875" style="3" customWidth="1"/>
    <col min="257" max="257" width="13.88671875" style="3" customWidth="1"/>
    <col min="258" max="258" width="20.109375" style="3" customWidth="1"/>
    <col min="259" max="262" width="21" style="3" customWidth="1"/>
    <col min="263" max="263" width="24.109375" style="3" customWidth="1"/>
    <col min="264" max="511" width="10" style="3"/>
    <col min="512" max="512" width="8.21875" style="3" customWidth="1"/>
    <col min="513" max="513" width="13.88671875" style="3" customWidth="1"/>
    <col min="514" max="514" width="20.109375" style="3" customWidth="1"/>
    <col min="515" max="518" width="21" style="3" customWidth="1"/>
    <col min="519" max="519" width="24.109375" style="3" customWidth="1"/>
    <col min="520" max="767" width="10" style="3"/>
    <col min="768" max="768" width="8.21875" style="3" customWidth="1"/>
    <col min="769" max="769" width="13.88671875" style="3" customWidth="1"/>
    <col min="770" max="770" width="20.109375" style="3" customWidth="1"/>
    <col min="771" max="774" width="21" style="3" customWidth="1"/>
    <col min="775" max="775" width="24.109375" style="3" customWidth="1"/>
    <col min="776" max="1023" width="10" style="3"/>
    <col min="1024" max="1024" width="8.21875" style="3" customWidth="1"/>
    <col min="1025" max="1025" width="13.88671875" style="3" customWidth="1"/>
    <col min="1026" max="1026" width="20.109375" style="3" customWidth="1"/>
    <col min="1027" max="1030" width="21" style="3" customWidth="1"/>
    <col min="1031" max="1031" width="24.109375" style="3" customWidth="1"/>
    <col min="1032" max="1279" width="10" style="3"/>
    <col min="1280" max="1280" width="8.21875" style="3" customWidth="1"/>
    <col min="1281" max="1281" width="13.88671875" style="3" customWidth="1"/>
    <col min="1282" max="1282" width="20.109375" style="3" customWidth="1"/>
    <col min="1283" max="1286" width="21" style="3" customWidth="1"/>
    <col min="1287" max="1287" width="24.109375" style="3" customWidth="1"/>
    <col min="1288" max="1535" width="10" style="3"/>
    <col min="1536" max="1536" width="8.21875" style="3" customWidth="1"/>
    <col min="1537" max="1537" width="13.88671875" style="3" customWidth="1"/>
    <col min="1538" max="1538" width="20.109375" style="3" customWidth="1"/>
    <col min="1539" max="1542" width="21" style="3" customWidth="1"/>
    <col min="1543" max="1543" width="24.109375" style="3" customWidth="1"/>
    <col min="1544" max="1791" width="10" style="3"/>
    <col min="1792" max="1792" width="8.21875" style="3" customWidth="1"/>
    <col min="1793" max="1793" width="13.88671875" style="3" customWidth="1"/>
    <col min="1794" max="1794" width="20.109375" style="3" customWidth="1"/>
    <col min="1795" max="1798" width="21" style="3" customWidth="1"/>
    <col min="1799" max="1799" width="24.109375" style="3" customWidth="1"/>
    <col min="1800" max="2047" width="10" style="3"/>
    <col min="2048" max="2048" width="8.21875" style="3" customWidth="1"/>
    <col min="2049" max="2049" width="13.88671875" style="3" customWidth="1"/>
    <col min="2050" max="2050" width="20.109375" style="3" customWidth="1"/>
    <col min="2051" max="2054" width="21" style="3" customWidth="1"/>
    <col min="2055" max="2055" width="24.109375" style="3" customWidth="1"/>
    <col min="2056" max="2303" width="10" style="3"/>
    <col min="2304" max="2304" width="8.21875" style="3" customWidth="1"/>
    <col min="2305" max="2305" width="13.88671875" style="3" customWidth="1"/>
    <col min="2306" max="2306" width="20.109375" style="3" customWidth="1"/>
    <col min="2307" max="2310" width="21" style="3" customWidth="1"/>
    <col min="2311" max="2311" width="24.109375" style="3" customWidth="1"/>
    <col min="2312" max="2559" width="10" style="3"/>
    <col min="2560" max="2560" width="8.21875" style="3" customWidth="1"/>
    <col min="2561" max="2561" width="13.88671875" style="3" customWidth="1"/>
    <col min="2562" max="2562" width="20.109375" style="3" customWidth="1"/>
    <col min="2563" max="2566" width="21" style="3" customWidth="1"/>
    <col min="2567" max="2567" width="24.109375" style="3" customWidth="1"/>
    <col min="2568" max="2815" width="10" style="3"/>
    <col min="2816" max="2816" width="8.21875" style="3" customWidth="1"/>
    <col min="2817" max="2817" width="13.88671875" style="3" customWidth="1"/>
    <col min="2818" max="2818" width="20.109375" style="3" customWidth="1"/>
    <col min="2819" max="2822" width="21" style="3" customWidth="1"/>
    <col min="2823" max="2823" width="24.109375" style="3" customWidth="1"/>
    <col min="2824" max="3071" width="10" style="3"/>
    <col min="3072" max="3072" width="8.21875" style="3" customWidth="1"/>
    <col min="3073" max="3073" width="13.88671875" style="3" customWidth="1"/>
    <col min="3074" max="3074" width="20.109375" style="3" customWidth="1"/>
    <col min="3075" max="3078" width="21" style="3" customWidth="1"/>
    <col min="3079" max="3079" width="24.109375" style="3" customWidth="1"/>
    <col min="3080" max="3327" width="10" style="3"/>
    <col min="3328" max="3328" width="8.21875" style="3" customWidth="1"/>
    <col min="3329" max="3329" width="13.88671875" style="3" customWidth="1"/>
    <col min="3330" max="3330" width="20.109375" style="3" customWidth="1"/>
    <col min="3331" max="3334" width="21" style="3" customWidth="1"/>
    <col min="3335" max="3335" width="24.109375" style="3" customWidth="1"/>
    <col min="3336" max="3583" width="10" style="3"/>
    <col min="3584" max="3584" width="8.21875" style="3" customWidth="1"/>
    <col min="3585" max="3585" width="13.88671875" style="3" customWidth="1"/>
    <col min="3586" max="3586" width="20.109375" style="3" customWidth="1"/>
    <col min="3587" max="3590" width="21" style="3" customWidth="1"/>
    <col min="3591" max="3591" width="24.109375" style="3" customWidth="1"/>
    <col min="3592" max="3839" width="10" style="3"/>
    <col min="3840" max="3840" width="8.21875" style="3" customWidth="1"/>
    <col min="3841" max="3841" width="13.88671875" style="3" customWidth="1"/>
    <col min="3842" max="3842" width="20.109375" style="3" customWidth="1"/>
    <col min="3843" max="3846" width="21" style="3" customWidth="1"/>
    <col min="3847" max="3847" width="24.109375" style="3" customWidth="1"/>
    <col min="3848" max="4095" width="10" style="3"/>
    <col min="4096" max="4096" width="8.21875" style="3" customWidth="1"/>
    <col min="4097" max="4097" width="13.88671875" style="3" customWidth="1"/>
    <col min="4098" max="4098" width="20.109375" style="3" customWidth="1"/>
    <col min="4099" max="4102" width="21" style="3" customWidth="1"/>
    <col min="4103" max="4103" width="24.109375" style="3" customWidth="1"/>
    <col min="4104" max="4351" width="10" style="3"/>
    <col min="4352" max="4352" width="8.21875" style="3" customWidth="1"/>
    <col min="4353" max="4353" width="13.88671875" style="3" customWidth="1"/>
    <col min="4354" max="4354" width="20.109375" style="3" customWidth="1"/>
    <col min="4355" max="4358" width="21" style="3" customWidth="1"/>
    <col min="4359" max="4359" width="24.109375" style="3" customWidth="1"/>
    <col min="4360" max="4607" width="10" style="3"/>
    <col min="4608" max="4608" width="8.21875" style="3" customWidth="1"/>
    <col min="4609" max="4609" width="13.88671875" style="3" customWidth="1"/>
    <col min="4610" max="4610" width="20.109375" style="3" customWidth="1"/>
    <col min="4611" max="4614" width="21" style="3" customWidth="1"/>
    <col min="4615" max="4615" width="24.109375" style="3" customWidth="1"/>
    <col min="4616" max="4863" width="10" style="3"/>
    <col min="4864" max="4864" width="8.21875" style="3" customWidth="1"/>
    <col min="4865" max="4865" width="13.88671875" style="3" customWidth="1"/>
    <col min="4866" max="4866" width="20.109375" style="3" customWidth="1"/>
    <col min="4867" max="4870" width="21" style="3" customWidth="1"/>
    <col min="4871" max="4871" width="24.109375" style="3" customWidth="1"/>
    <col min="4872" max="5119" width="10" style="3"/>
    <col min="5120" max="5120" width="8.21875" style="3" customWidth="1"/>
    <col min="5121" max="5121" width="13.88671875" style="3" customWidth="1"/>
    <col min="5122" max="5122" width="20.109375" style="3" customWidth="1"/>
    <col min="5123" max="5126" width="21" style="3" customWidth="1"/>
    <col min="5127" max="5127" width="24.109375" style="3" customWidth="1"/>
    <col min="5128" max="5375" width="10" style="3"/>
    <col min="5376" max="5376" width="8.21875" style="3" customWidth="1"/>
    <col min="5377" max="5377" width="13.88671875" style="3" customWidth="1"/>
    <col min="5378" max="5378" width="20.109375" style="3" customWidth="1"/>
    <col min="5379" max="5382" width="21" style="3" customWidth="1"/>
    <col min="5383" max="5383" width="24.109375" style="3" customWidth="1"/>
    <col min="5384" max="5631" width="10" style="3"/>
    <col min="5632" max="5632" width="8.21875" style="3" customWidth="1"/>
    <col min="5633" max="5633" width="13.88671875" style="3" customWidth="1"/>
    <col min="5634" max="5634" width="20.109375" style="3" customWidth="1"/>
    <col min="5635" max="5638" width="21" style="3" customWidth="1"/>
    <col min="5639" max="5639" width="24.109375" style="3" customWidth="1"/>
    <col min="5640" max="5887" width="10" style="3"/>
    <col min="5888" max="5888" width="8.21875" style="3" customWidth="1"/>
    <col min="5889" max="5889" width="13.88671875" style="3" customWidth="1"/>
    <col min="5890" max="5890" width="20.109375" style="3" customWidth="1"/>
    <col min="5891" max="5894" width="21" style="3" customWidth="1"/>
    <col min="5895" max="5895" width="24.109375" style="3" customWidth="1"/>
    <col min="5896" max="6143" width="10" style="3"/>
    <col min="6144" max="6144" width="8.21875" style="3" customWidth="1"/>
    <col min="6145" max="6145" width="13.88671875" style="3" customWidth="1"/>
    <col min="6146" max="6146" width="20.109375" style="3" customWidth="1"/>
    <col min="6147" max="6150" width="21" style="3" customWidth="1"/>
    <col min="6151" max="6151" width="24.109375" style="3" customWidth="1"/>
    <col min="6152" max="6399" width="10" style="3"/>
    <col min="6400" max="6400" width="8.21875" style="3" customWidth="1"/>
    <col min="6401" max="6401" width="13.88671875" style="3" customWidth="1"/>
    <col min="6402" max="6402" width="20.109375" style="3" customWidth="1"/>
    <col min="6403" max="6406" width="21" style="3" customWidth="1"/>
    <col min="6407" max="6407" width="24.109375" style="3" customWidth="1"/>
    <col min="6408" max="6655" width="10" style="3"/>
    <col min="6656" max="6656" width="8.21875" style="3" customWidth="1"/>
    <col min="6657" max="6657" width="13.88671875" style="3" customWidth="1"/>
    <col min="6658" max="6658" width="20.109375" style="3" customWidth="1"/>
    <col min="6659" max="6662" width="21" style="3" customWidth="1"/>
    <col min="6663" max="6663" width="24.109375" style="3" customWidth="1"/>
    <col min="6664" max="6911" width="10" style="3"/>
    <col min="6912" max="6912" width="8.21875" style="3" customWidth="1"/>
    <col min="6913" max="6913" width="13.88671875" style="3" customWidth="1"/>
    <col min="6914" max="6914" width="20.109375" style="3" customWidth="1"/>
    <col min="6915" max="6918" width="21" style="3" customWidth="1"/>
    <col min="6919" max="6919" width="24.109375" style="3" customWidth="1"/>
    <col min="6920" max="7167" width="10" style="3"/>
    <col min="7168" max="7168" width="8.21875" style="3" customWidth="1"/>
    <col min="7169" max="7169" width="13.88671875" style="3" customWidth="1"/>
    <col min="7170" max="7170" width="20.109375" style="3" customWidth="1"/>
    <col min="7171" max="7174" width="21" style="3" customWidth="1"/>
    <col min="7175" max="7175" width="24.109375" style="3" customWidth="1"/>
    <col min="7176" max="7423" width="10" style="3"/>
    <col min="7424" max="7424" width="8.21875" style="3" customWidth="1"/>
    <col min="7425" max="7425" width="13.88671875" style="3" customWidth="1"/>
    <col min="7426" max="7426" width="20.109375" style="3" customWidth="1"/>
    <col min="7427" max="7430" width="21" style="3" customWidth="1"/>
    <col min="7431" max="7431" width="24.109375" style="3" customWidth="1"/>
    <col min="7432" max="7679" width="10" style="3"/>
    <col min="7680" max="7680" width="8.21875" style="3" customWidth="1"/>
    <col min="7681" max="7681" width="13.88671875" style="3" customWidth="1"/>
    <col min="7682" max="7682" width="20.109375" style="3" customWidth="1"/>
    <col min="7683" max="7686" width="21" style="3" customWidth="1"/>
    <col min="7687" max="7687" width="24.109375" style="3" customWidth="1"/>
    <col min="7688" max="7935" width="10" style="3"/>
    <col min="7936" max="7936" width="8.21875" style="3" customWidth="1"/>
    <col min="7937" max="7937" width="13.88671875" style="3" customWidth="1"/>
    <col min="7938" max="7938" width="20.109375" style="3" customWidth="1"/>
    <col min="7939" max="7942" width="21" style="3" customWidth="1"/>
    <col min="7943" max="7943" width="24.109375" style="3" customWidth="1"/>
    <col min="7944" max="8191" width="10" style="3"/>
    <col min="8192" max="8192" width="8.21875" style="3" customWidth="1"/>
    <col min="8193" max="8193" width="13.88671875" style="3" customWidth="1"/>
    <col min="8194" max="8194" width="20.109375" style="3" customWidth="1"/>
    <col min="8195" max="8198" width="21" style="3" customWidth="1"/>
    <col min="8199" max="8199" width="24.109375" style="3" customWidth="1"/>
    <col min="8200" max="8447" width="10" style="3"/>
    <col min="8448" max="8448" width="8.21875" style="3" customWidth="1"/>
    <col min="8449" max="8449" width="13.88671875" style="3" customWidth="1"/>
    <col min="8450" max="8450" width="20.109375" style="3" customWidth="1"/>
    <col min="8451" max="8454" width="21" style="3" customWidth="1"/>
    <col min="8455" max="8455" width="24.109375" style="3" customWidth="1"/>
    <col min="8456" max="8703" width="10" style="3"/>
    <col min="8704" max="8704" width="8.21875" style="3" customWidth="1"/>
    <col min="8705" max="8705" width="13.88671875" style="3" customWidth="1"/>
    <col min="8706" max="8706" width="20.109375" style="3" customWidth="1"/>
    <col min="8707" max="8710" width="21" style="3" customWidth="1"/>
    <col min="8711" max="8711" width="24.109375" style="3" customWidth="1"/>
    <col min="8712" max="8959" width="10" style="3"/>
    <col min="8960" max="8960" width="8.21875" style="3" customWidth="1"/>
    <col min="8961" max="8961" width="13.88671875" style="3" customWidth="1"/>
    <col min="8962" max="8962" width="20.109375" style="3" customWidth="1"/>
    <col min="8963" max="8966" width="21" style="3" customWidth="1"/>
    <col min="8967" max="8967" width="24.109375" style="3" customWidth="1"/>
    <col min="8968" max="9215" width="10" style="3"/>
    <col min="9216" max="9216" width="8.21875" style="3" customWidth="1"/>
    <col min="9217" max="9217" width="13.88671875" style="3" customWidth="1"/>
    <col min="9218" max="9218" width="20.109375" style="3" customWidth="1"/>
    <col min="9219" max="9222" width="21" style="3" customWidth="1"/>
    <col min="9223" max="9223" width="24.109375" style="3" customWidth="1"/>
    <col min="9224" max="9471" width="10" style="3"/>
    <col min="9472" max="9472" width="8.21875" style="3" customWidth="1"/>
    <col min="9473" max="9473" width="13.88671875" style="3" customWidth="1"/>
    <col min="9474" max="9474" width="20.109375" style="3" customWidth="1"/>
    <col min="9475" max="9478" width="21" style="3" customWidth="1"/>
    <col min="9479" max="9479" width="24.109375" style="3" customWidth="1"/>
    <col min="9480" max="9727" width="10" style="3"/>
    <col min="9728" max="9728" width="8.21875" style="3" customWidth="1"/>
    <col min="9729" max="9729" width="13.88671875" style="3" customWidth="1"/>
    <col min="9730" max="9730" width="20.109375" style="3" customWidth="1"/>
    <col min="9731" max="9734" width="21" style="3" customWidth="1"/>
    <col min="9735" max="9735" width="24.109375" style="3" customWidth="1"/>
    <col min="9736" max="9983" width="10" style="3"/>
    <col min="9984" max="9984" width="8.21875" style="3" customWidth="1"/>
    <col min="9985" max="9985" width="13.88671875" style="3" customWidth="1"/>
    <col min="9986" max="9986" width="20.109375" style="3" customWidth="1"/>
    <col min="9987" max="9990" width="21" style="3" customWidth="1"/>
    <col min="9991" max="9991" width="24.109375" style="3" customWidth="1"/>
    <col min="9992" max="10239" width="10" style="3"/>
    <col min="10240" max="10240" width="8.21875" style="3" customWidth="1"/>
    <col min="10241" max="10241" width="13.88671875" style="3" customWidth="1"/>
    <col min="10242" max="10242" width="20.109375" style="3" customWidth="1"/>
    <col min="10243" max="10246" width="21" style="3" customWidth="1"/>
    <col min="10247" max="10247" width="24.109375" style="3" customWidth="1"/>
    <col min="10248" max="10495" width="10" style="3"/>
    <col min="10496" max="10496" width="8.21875" style="3" customWidth="1"/>
    <col min="10497" max="10497" width="13.88671875" style="3" customWidth="1"/>
    <col min="10498" max="10498" width="20.109375" style="3" customWidth="1"/>
    <col min="10499" max="10502" width="21" style="3" customWidth="1"/>
    <col min="10503" max="10503" width="24.109375" style="3" customWidth="1"/>
    <col min="10504" max="10751" width="10" style="3"/>
    <col min="10752" max="10752" width="8.21875" style="3" customWidth="1"/>
    <col min="10753" max="10753" width="13.88671875" style="3" customWidth="1"/>
    <col min="10754" max="10754" width="20.109375" style="3" customWidth="1"/>
    <col min="10755" max="10758" width="21" style="3" customWidth="1"/>
    <col min="10759" max="10759" width="24.109375" style="3" customWidth="1"/>
    <col min="10760" max="11007" width="10" style="3"/>
    <col min="11008" max="11008" width="8.21875" style="3" customWidth="1"/>
    <col min="11009" max="11009" width="13.88671875" style="3" customWidth="1"/>
    <col min="11010" max="11010" width="20.109375" style="3" customWidth="1"/>
    <col min="11011" max="11014" width="21" style="3" customWidth="1"/>
    <col min="11015" max="11015" width="24.109375" style="3" customWidth="1"/>
    <col min="11016" max="11263" width="10" style="3"/>
    <col min="11264" max="11264" width="8.21875" style="3" customWidth="1"/>
    <col min="11265" max="11265" width="13.88671875" style="3" customWidth="1"/>
    <col min="11266" max="11266" width="20.109375" style="3" customWidth="1"/>
    <col min="11267" max="11270" width="21" style="3" customWidth="1"/>
    <col min="11271" max="11271" width="24.109375" style="3" customWidth="1"/>
    <col min="11272" max="11519" width="10" style="3"/>
    <col min="11520" max="11520" width="8.21875" style="3" customWidth="1"/>
    <col min="11521" max="11521" width="13.88671875" style="3" customWidth="1"/>
    <col min="11522" max="11522" width="20.109375" style="3" customWidth="1"/>
    <col min="11523" max="11526" width="21" style="3" customWidth="1"/>
    <col min="11527" max="11527" width="24.109375" style="3" customWidth="1"/>
    <col min="11528" max="11775" width="10" style="3"/>
    <col min="11776" max="11776" width="8.21875" style="3" customWidth="1"/>
    <col min="11777" max="11777" width="13.88671875" style="3" customWidth="1"/>
    <col min="11778" max="11778" width="20.109375" style="3" customWidth="1"/>
    <col min="11779" max="11782" width="21" style="3" customWidth="1"/>
    <col min="11783" max="11783" width="24.109375" style="3" customWidth="1"/>
    <col min="11784" max="12031" width="10" style="3"/>
    <col min="12032" max="12032" width="8.21875" style="3" customWidth="1"/>
    <col min="12033" max="12033" width="13.88671875" style="3" customWidth="1"/>
    <col min="12034" max="12034" width="20.109375" style="3" customWidth="1"/>
    <col min="12035" max="12038" width="21" style="3" customWidth="1"/>
    <col min="12039" max="12039" width="24.109375" style="3" customWidth="1"/>
    <col min="12040" max="12287" width="10" style="3"/>
    <col min="12288" max="12288" width="8.21875" style="3" customWidth="1"/>
    <col min="12289" max="12289" width="13.88671875" style="3" customWidth="1"/>
    <col min="12290" max="12290" width="20.109375" style="3" customWidth="1"/>
    <col min="12291" max="12294" width="21" style="3" customWidth="1"/>
    <col min="12295" max="12295" width="24.109375" style="3" customWidth="1"/>
    <col min="12296" max="12543" width="10" style="3"/>
    <col min="12544" max="12544" width="8.21875" style="3" customWidth="1"/>
    <col min="12545" max="12545" width="13.88671875" style="3" customWidth="1"/>
    <col min="12546" max="12546" width="20.109375" style="3" customWidth="1"/>
    <col min="12547" max="12550" width="21" style="3" customWidth="1"/>
    <col min="12551" max="12551" width="24.109375" style="3" customWidth="1"/>
    <col min="12552" max="12799" width="10" style="3"/>
    <col min="12800" max="12800" width="8.21875" style="3" customWidth="1"/>
    <col min="12801" max="12801" width="13.88671875" style="3" customWidth="1"/>
    <col min="12802" max="12802" width="20.109375" style="3" customWidth="1"/>
    <col min="12803" max="12806" width="21" style="3" customWidth="1"/>
    <col min="12807" max="12807" width="24.109375" style="3" customWidth="1"/>
    <col min="12808" max="13055" width="10" style="3"/>
    <col min="13056" max="13056" width="8.21875" style="3" customWidth="1"/>
    <col min="13057" max="13057" width="13.88671875" style="3" customWidth="1"/>
    <col min="13058" max="13058" width="20.109375" style="3" customWidth="1"/>
    <col min="13059" max="13062" width="21" style="3" customWidth="1"/>
    <col min="13063" max="13063" width="24.109375" style="3" customWidth="1"/>
    <col min="13064" max="13311" width="10" style="3"/>
    <col min="13312" max="13312" width="8.21875" style="3" customWidth="1"/>
    <col min="13313" max="13313" width="13.88671875" style="3" customWidth="1"/>
    <col min="13314" max="13314" width="20.109375" style="3" customWidth="1"/>
    <col min="13315" max="13318" width="21" style="3" customWidth="1"/>
    <col min="13319" max="13319" width="24.109375" style="3" customWidth="1"/>
    <col min="13320" max="13567" width="10" style="3"/>
    <col min="13568" max="13568" width="8.21875" style="3" customWidth="1"/>
    <col min="13569" max="13569" width="13.88671875" style="3" customWidth="1"/>
    <col min="13570" max="13570" width="20.109375" style="3" customWidth="1"/>
    <col min="13571" max="13574" width="21" style="3" customWidth="1"/>
    <col min="13575" max="13575" width="24.109375" style="3" customWidth="1"/>
    <col min="13576" max="13823" width="10" style="3"/>
    <col min="13824" max="13824" width="8.21875" style="3" customWidth="1"/>
    <col min="13825" max="13825" width="13.88671875" style="3" customWidth="1"/>
    <col min="13826" max="13826" width="20.109375" style="3" customWidth="1"/>
    <col min="13827" max="13830" width="21" style="3" customWidth="1"/>
    <col min="13831" max="13831" width="24.109375" style="3" customWidth="1"/>
    <col min="13832" max="14079" width="10" style="3"/>
    <col min="14080" max="14080" width="8.21875" style="3" customWidth="1"/>
    <col min="14081" max="14081" width="13.88671875" style="3" customWidth="1"/>
    <col min="14082" max="14082" width="20.109375" style="3" customWidth="1"/>
    <col min="14083" max="14086" width="21" style="3" customWidth="1"/>
    <col min="14087" max="14087" width="24.109375" style="3" customWidth="1"/>
    <col min="14088" max="14335" width="10" style="3"/>
    <col min="14336" max="14336" width="8.21875" style="3" customWidth="1"/>
    <col min="14337" max="14337" width="13.88671875" style="3" customWidth="1"/>
    <col min="14338" max="14338" width="20.109375" style="3" customWidth="1"/>
    <col min="14339" max="14342" width="21" style="3" customWidth="1"/>
    <col min="14343" max="14343" width="24.109375" style="3" customWidth="1"/>
    <col min="14344" max="14591" width="10" style="3"/>
    <col min="14592" max="14592" width="8.21875" style="3" customWidth="1"/>
    <col min="14593" max="14593" width="13.88671875" style="3" customWidth="1"/>
    <col min="14594" max="14594" width="20.109375" style="3" customWidth="1"/>
    <col min="14595" max="14598" width="21" style="3" customWidth="1"/>
    <col min="14599" max="14599" width="24.109375" style="3" customWidth="1"/>
    <col min="14600" max="14847" width="10" style="3"/>
    <col min="14848" max="14848" width="8.21875" style="3" customWidth="1"/>
    <col min="14849" max="14849" width="13.88671875" style="3" customWidth="1"/>
    <col min="14850" max="14850" width="20.109375" style="3" customWidth="1"/>
    <col min="14851" max="14854" width="21" style="3" customWidth="1"/>
    <col min="14855" max="14855" width="24.109375" style="3" customWidth="1"/>
    <col min="14856" max="15103" width="10" style="3"/>
    <col min="15104" max="15104" width="8.21875" style="3" customWidth="1"/>
    <col min="15105" max="15105" width="13.88671875" style="3" customWidth="1"/>
    <col min="15106" max="15106" width="20.109375" style="3" customWidth="1"/>
    <col min="15107" max="15110" width="21" style="3" customWidth="1"/>
    <col min="15111" max="15111" width="24.109375" style="3" customWidth="1"/>
    <col min="15112" max="15359" width="10" style="3"/>
    <col min="15360" max="15360" width="8.21875" style="3" customWidth="1"/>
    <col min="15361" max="15361" width="13.88671875" style="3" customWidth="1"/>
    <col min="15362" max="15362" width="20.109375" style="3" customWidth="1"/>
    <col min="15363" max="15366" width="21" style="3" customWidth="1"/>
    <col min="15367" max="15367" width="24.109375" style="3" customWidth="1"/>
    <col min="15368" max="15615" width="10" style="3"/>
    <col min="15616" max="15616" width="8.21875" style="3" customWidth="1"/>
    <col min="15617" max="15617" width="13.88671875" style="3" customWidth="1"/>
    <col min="15618" max="15618" width="20.109375" style="3" customWidth="1"/>
    <col min="15619" max="15622" width="21" style="3" customWidth="1"/>
    <col min="15623" max="15623" width="24.109375" style="3" customWidth="1"/>
    <col min="15624" max="15871" width="10" style="3"/>
    <col min="15872" max="15872" width="8.21875" style="3" customWidth="1"/>
    <col min="15873" max="15873" width="13.88671875" style="3" customWidth="1"/>
    <col min="15874" max="15874" width="20.109375" style="3" customWidth="1"/>
    <col min="15875" max="15878" width="21" style="3" customWidth="1"/>
    <col min="15879" max="15879" width="24.109375" style="3" customWidth="1"/>
    <col min="15880" max="16127" width="10" style="3"/>
    <col min="16128" max="16128" width="8.21875" style="3" customWidth="1"/>
    <col min="16129" max="16129" width="13.88671875" style="3" customWidth="1"/>
    <col min="16130" max="16130" width="20.109375" style="3" customWidth="1"/>
    <col min="16131" max="16134" width="21" style="3" customWidth="1"/>
    <col min="16135" max="16135" width="24.109375" style="3" customWidth="1"/>
    <col min="16136" max="16384" width="10" style="3"/>
  </cols>
  <sheetData>
    <row r="1" spans="1:7" ht="30" customHeight="1">
      <c r="A1" s="1" t="s">
        <v>393</v>
      </c>
      <c r="B1" s="2"/>
    </row>
    <row r="2" spans="1:7" ht="30" customHeight="1">
      <c r="A2" s="138" t="s">
        <v>380</v>
      </c>
      <c r="B2" s="138"/>
      <c r="C2" s="138"/>
      <c r="D2" s="138"/>
      <c r="E2" s="138"/>
      <c r="F2" s="92"/>
      <c r="G2" s="92"/>
    </row>
    <row r="3" spans="1:7" ht="21.6" customHeight="1">
      <c r="A3" s="139" t="s">
        <v>381</v>
      </c>
      <c r="B3" s="140"/>
      <c r="C3" s="140"/>
      <c r="D3" s="140"/>
      <c r="E3" s="140"/>
    </row>
    <row r="4" spans="1:7" s="5" customFormat="1" ht="30" customHeight="1">
      <c r="A4" s="141" t="s">
        <v>0</v>
      </c>
      <c r="B4" s="141" t="s">
        <v>1</v>
      </c>
      <c r="C4" s="142"/>
      <c r="D4" s="141" t="s">
        <v>371</v>
      </c>
      <c r="E4" s="143"/>
      <c r="F4" s="83"/>
      <c r="G4" s="83"/>
    </row>
    <row r="5" spans="1:7" s="5" customFormat="1" ht="30" customHeight="1">
      <c r="A5" s="142"/>
      <c r="B5" s="142"/>
      <c r="C5" s="142"/>
      <c r="D5" s="94" t="s">
        <v>373</v>
      </c>
      <c r="E5" s="94" t="s">
        <v>382</v>
      </c>
    </row>
    <row r="6" spans="1:7" ht="15.75" customHeight="1">
      <c r="A6" s="136">
        <v>1</v>
      </c>
      <c r="B6" s="137" t="s">
        <v>3</v>
      </c>
      <c r="C6" s="6" t="s">
        <v>4</v>
      </c>
      <c r="D6" s="7">
        <v>1136.1199999999999</v>
      </c>
      <c r="E6" s="84">
        <f>D6*0.021</f>
        <v>23.858519999999999</v>
      </c>
    </row>
    <row r="7" spans="1:7">
      <c r="A7" s="136"/>
      <c r="B7" s="137"/>
      <c r="C7" s="6" t="s">
        <v>5</v>
      </c>
      <c r="D7" s="7">
        <v>684.9</v>
      </c>
      <c r="E7" s="84">
        <f t="shared" ref="E7:E70" si="0">D7*0.021</f>
        <v>14.382900000000001</v>
      </c>
    </row>
    <row r="8" spans="1:7">
      <c r="A8" s="136"/>
      <c r="B8" s="137"/>
      <c r="C8" s="6" t="s">
        <v>6</v>
      </c>
      <c r="D8" s="7">
        <v>244.66</v>
      </c>
      <c r="E8" s="84">
        <f t="shared" si="0"/>
        <v>5.1378599999999999</v>
      </c>
    </row>
    <row r="9" spans="1:7">
      <c r="A9" s="136"/>
      <c r="B9" s="137"/>
      <c r="C9" s="6" t="s">
        <v>7</v>
      </c>
      <c r="D9" s="7">
        <v>604.91999999999996</v>
      </c>
      <c r="E9" s="84">
        <f t="shared" si="0"/>
        <v>12.70332</v>
      </c>
    </row>
    <row r="10" spans="1:7">
      <c r="A10" s="136"/>
      <c r="B10" s="137"/>
      <c r="C10" s="6" t="s">
        <v>8</v>
      </c>
      <c r="D10" s="7">
        <v>1629.7</v>
      </c>
      <c r="E10" s="84">
        <f t="shared" si="0"/>
        <v>34.223700000000001</v>
      </c>
    </row>
    <row r="11" spans="1:7">
      <c r="A11" s="136"/>
      <c r="B11" s="137"/>
      <c r="C11" s="6" t="s">
        <v>9</v>
      </c>
      <c r="D11" s="7">
        <v>871.24</v>
      </c>
      <c r="E11" s="84">
        <f t="shared" si="0"/>
        <v>18.296040000000001</v>
      </c>
    </row>
    <row r="12" spans="1:7">
      <c r="A12" s="136"/>
      <c r="B12" s="137"/>
      <c r="C12" s="6" t="s">
        <v>10</v>
      </c>
      <c r="D12" s="7">
        <v>460.74</v>
      </c>
      <c r="E12" s="84">
        <f t="shared" si="0"/>
        <v>9.6755400000000016</v>
      </c>
    </row>
    <row r="13" spans="1:7">
      <c r="A13" s="136"/>
      <c r="B13" s="137"/>
      <c r="C13" s="6" t="s">
        <v>11</v>
      </c>
      <c r="D13" s="7">
        <v>819.5</v>
      </c>
      <c r="E13" s="84">
        <f t="shared" si="0"/>
        <v>17.209500000000002</v>
      </c>
    </row>
    <row r="14" spans="1:7">
      <c r="A14" s="136"/>
      <c r="B14" s="137"/>
      <c r="C14" s="6" t="s">
        <v>12</v>
      </c>
      <c r="D14" s="7">
        <v>1986.7</v>
      </c>
      <c r="E14" s="84">
        <f t="shared" si="0"/>
        <v>41.720700000000001</v>
      </c>
    </row>
    <row r="15" spans="1:7">
      <c r="A15" s="136"/>
      <c r="B15" s="137"/>
      <c r="C15" s="6" t="s">
        <v>13</v>
      </c>
      <c r="D15" s="7">
        <v>1726.16</v>
      </c>
      <c r="E15" s="84">
        <f t="shared" si="0"/>
        <v>36.249360000000003</v>
      </c>
    </row>
    <row r="16" spans="1:7">
      <c r="A16" s="136"/>
      <c r="B16" s="137"/>
      <c r="C16" s="6" t="s">
        <v>14</v>
      </c>
      <c r="D16" s="7">
        <v>1903.22</v>
      </c>
      <c r="E16" s="84">
        <f t="shared" si="0"/>
        <v>39.967620000000004</v>
      </c>
    </row>
    <row r="17" spans="1:5">
      <c r="A17" s="136"/>
      <c r="B17" s="137"/>
      <c r="C17" s="6" t="s">
        <v>15</v>
      </c>
      <c r="D17" s="7">
        <v>976.23</v>
      </c>
      <c r="E17" s="84">
        <f t="shared" si="0"/>
        <v>20.500830000000001</v>
      </c>
    </row>
    <row r="18" spans="1:5">
      <c r="A18" s="136"/>
      <c r="B18" s="137"/>
      <c r="C18" s="6" t="s">
        <v>16</v>
      </c>
      <c r="D18" s="7">
        <v>1612.86</v>
      </c>
      <c r="E18" s="84">
        <f t="shared" si="0"/>
        <v>33.870060000000002</v>
      </c>
    </row>
    <row r="19" spans="1:5">
      <c r="A19" s="136"/>
      <c r="B19" s="137"/>
      <c r="C19" s="6" t="s">
        <v>17</v>
      </c>
      <c r="D19" s="7">
        <v>292.91000000000003</v>
      </c>
      <c r="E19" s="84">
        <f t="shared" si="0"/>
        <v>6.151110000000001</v>
      </c>
    </row>
    <row r="20" spans="1:5">
      <c r="A20" s="136"/>
      <c r="B20" s="137"/>
      <c r="C20" s="6" t="s">
        <v>18</v>
      </c>
      <c r="D20" s="7">
        <v>1638.34</v>
      </c>
      <c r="E20" s="84">
        <f t="shared" si="0"/>
        <v>34.405140000000003</v>
      </c>
    </row>
    <row r="21" spans="1:5">
      <c r="A21" s="136"/>
      <c r="B21" s="137"/>
      <c r="C21" s="6" t="s">
        <v>19</v>
      </c>
      <c r="D21" s="7">
        <v>599.5</v>
      </c>
      <c r="E21" s="84">
        <f t="shared" si="0"/>
        <v>12.589500000000001</v>
      </c>
    </row>
    <row r="22" spans="1:5">
      <c r="A22" s="136"/>
      <c r="B22" s="137"/>
      <c r="C22" s="6" t="s">
        <v>20</v>
      </c>
      <c r="D22" s="7">
        <v>2130.0300000000002</v>
      </c>
      <c r="E22" s="84">
        <f t="shared" si="0"/>
        <v>44.730630000000005</v>
      </c>
    </row>
    <row r="23" spans="1:5">
      <c r="A23" s="136"/>
      <c r="B23" s="137"/>
      <c r="C23" s="6" t="s">
        <v>21</v>
      </c>
      <c r="D23" s="7">
        <v>1621.8</v>
      </c>
      <c r="E23" s="84">
        <f t="shared" si="0"/>
        <v>34.0578</v>
      </c>
    </row>
    <row r="24" spans="1:5">
      <c r="A24" s="136"/>
      <c r="B24" s="137"/>
      <c r="C24" s="6" t="s">
        <v>22</v>
      </c>
      <c r="D24" s="7">
        <v>613.62</v>
      </c>
      <c r="E24" s="84">
        <f t="shared" si="0"/>
        <v>12.88602</v>
      </c>
    </row>
    <row r="25" spans="1:5">
      <c r="A25" s="136"/>
      <c r="B25" s="137"/>
      <c r="C25" s="6" t="s">
        <v>23</v>
      </c>
      <c r="D25" s="7">
        <v>1711.25</v>
      </c>
      <c r="E25" s="84">
        <f t="shared" si="0"/>
        <v>35.936250000000001</v>
      </c>
    </row>
    <row r="26" spans="1:5">
      <c r="A26" s="136"/>
      <c r="B26" s="137"/>
      <c r="C26" s="6" t="s">
        <v>24</v>
      </c>
      <c r="D26" s="7">
        <v>1494.21</v>
      </c>
      <c r="E26" s="84">
        <f t="shared" si="0"/>
        <v>31.378410000000002</v>
      </c>
    </row>
    <row r="27" spans="1:5">
      <c r="A27" s="136"/>
      <c r="B27" s="137"/>
      <c r="C27" s="6" t="s">
        <v>25</v>
      </c>
      <c r="D27" s="7">
        <v>1138.3599999999999</v>
      </c>
      <c r="E27" s="84">
        <f t="shared" si="0"/>
        <v>23.905559999999998</v>
      </c>
    </row>
    <row r="28" spans="1:5">
      <c r="A28" s="136"/>
      <c r="B28" s="137"/>
      <c r="C28" s="6" t="s">
        <v>26</v>
      </c>
      <c r="D28" s="7">
        <v>200</v>
      </c>
      <c r="E28" s="84">
        <f t="shared" si="0"/>
        <v>4.2</v>
      </c>
    </row>
    <row r="29" spans="1:5">
      <c r="A29" s="136"/>
      <c r="B29" s="137"/>
      <c r="C29" s="6" t="s">
        <v>27</v>
      </c>
      <c r="D29" s="7">
        <v>956.5</v>
      </c>
      <c r="E29" s="84">
        <f t="shared" si="0"/>
        <v>20.086500000000001</v>
      </c>
    </row>
    <row r="30" spans="1:5">
      <c r="A30" s="136"/>
      <c r="B30" s="137"/>
      <c r="C30" s="6" t="s">
        <v>28</v>
      </c>
      <c r="D30" s="7">
        <v>67.47</v>
      </c>
      <c r="E30" s="84">
        <f t="shared" si="0"/>
        <v>1.4168700000000001</v>
      </c>
    </row>
    <row r="31" spans="1:5">
      <c r="A31" s="136"/>
      <c r="B31" s="137"/>
      <c r="C31" s="6" t="s">
        <v>29</v>
      </c>
      <c r="D31" s="7">
        <v>1581.28</v>
      </c>
      <c r="E31" s="84">
        <f t="shared" si="0"/>
        <v>33.206879999999998</v>
      </c>
    </row>
    <row r="32" spans="1:5" ht="15.75" customHeight="1">
      <c r="A32" s="136"/>
      <c r="B32" s="137"/>
      <c r="C32" s="6" t="s">
        <v>30</v>
      </c>
      <c r="D32" s="7">
        <v>140</v>
      </c>
      <c r="E32" s="84">
        <f t="shared" si="0"/>
        <v>2.9400000000000004</v>
      </c>
    </row>
    <row r="33" spans="1:5">
      <c r="A33" s="136"/>
      <c r="B33" s="137"/>
      <c r="C33" s="6" t="s">
        <v>31</v>
      </c>
      <c r="D33" s="7">
        <v>293</v>
      </c>
      <c r="E33" s="84">
        <f t="shared" si="0"/>
        <v>6.1530000000000005</v>
      </c>
    </row>
    <row r="34" spans="1:5">
      <c r="A34" s="136"/>
      <c r="B34" s="137"/>
      <c r="C34" s="6" t="s">
        <v>32</v>
      </c>
      <c r="D34" s="7">
        <v>1366.9</v>
      </c>
      <c r="E34" s="84">
        <f t="shared" si="0"/>
        <v>28.704900000000002</v>
      </c>
    </row>
    <row r="35" spans="1:5">
      <c r="A35" s="136"/>
      <c r="B35" s="137"/>
      <c r="C35" s="6" t="s">
        <v>33</v>
      </c>
      <c r="D35" s="7">
        <v>1576</v>
      </c>
      <c r="E35" s="84">
        <f t="shared" si="0"/>
        <v>33.096000000000004</v>
      </c>
    </row>
    <row r="36" spans="1:5" ht="28.5" customHeight="1">
      <c r="A36" s="144">
        <v>1</v>
      </c>
      <c r="B36" s="147" t="s">
        <v>34</v>
      </c>
      <c r="C36" s="6" t="s">
        <v>35</v>
      </c>
      <c r="D36" s="7">
        <v>1453.01</v>
      </c>
      <c r="E36" s="84">
        <f t="shared" si="0"/>
        <v>30.513210000000001</v>
      </c>
    </row>
    <row r="37" spans="1:5">
      <c r="A37" s="145"/>
      <c r="B37" s="148"/>
      <c r="C37" s="6" t="s">
        <v>36</v>
      </c>
      <c r="D37" s="7">
        <v>1204.19</v>
      </c>
      <c r="E37" s="84">
        <f t="shared" si="0"/>
        <v>25.287990000000004</v>
      </c>
    </row>
    <row r="38" spans="1:5">
      <c r="A38" s="145"/>
      <c r="B38" s="148"/>
      <c r="C38" s="6" t="s">
        <v>37</v>
      </c>
      <c r="D38" s="7">
        <v>3500.87</v>
      </c>
      <c r="E38" s="84">
        <f t="shared" si="0"/>
        <v>73.518270000000001</v>
      </c>
    </row>
    <row r="39" spans="1:5">
      <c r="A39" s="145"/>
      <c r="B39" s="148"/>
      <c r="C39" s="6" t="s">
        <v>38</v>
      </c>
      <c r="D39" s="7">
        <v>789.17</v>
      </c>
      <c r="E39" s="84">
        <f t="shared" si="0"/>
        <v>16.572569999999999</v>
      </c>
    </row>
    <row r="40" spans="1:5">
      <c r="A40" s="145"/>
      <c r="B40" s="148"/>
      <c r="C40" s="6" t="s">
        <v>39</v>
      </c>
      <c r="D40" s="7">
        <v>2808.84</v>
      </c>
      <c r="E40" s="84">
        <f t="shared" si="0"/>
        <v>58.985640000000004</v>
      </c>
    </row>
    <row r="41" spans="1:5">
      <c r="A41" s="145"/>
      <c r="B41" s="148"/>
      <c r="C41" s="6" t="s">
        <v>40</v>
      </c>
      <c r="D41" s="7">
        <v>2441.21</v>
      </c>
      <c r="E41" s="84">
        <f t="shared" si="0"/>
        <v>51.265410000000003</v>
      </c>
    </row>
    <row r="42" spans="1:5">
      <c r="A42" s="145"/>
      <c r="B42" s="148"/>
      <c r="C42" s="6" t="s">
        <v>41</v>
      </c>
      <c r="D42" s="7">
        <v>1226.8599999999999</v>
      </c>
      <c r="E42" s="84">
        <f t="shared" si="0"/>
        <v>25.764060000000001</v>
      </c>
    </row>
    <row r="43" spans="1:5">
      <c r="A43" s="145"/>
      <c r="B43" s="148"/>
      <c r="C43" s="6" t="s">
        <v>42</v>
      </c>
      <c r="D43" s="7">
        <v>3050.94</v>
      </c>
      <c r="E43" s="84">
        <f t="shared" si="0"/>
        <v>64.06974000000001</v>
      </c>
    </row>
    <row r="44" spans="1:5">
      <c r="A44" s="145"/>
      <c r="B44" s="148"/>
      <c r="C44" s="6" t="s">
        <v>43</v>
      </c>
      <c r="D44" s="7">
        <v>2282.12</v>
      </c>
      <c r="E44" s="84">
        <f t="shared" si="0"/>
        <v>47.924520000000001</v>
      </c>
    </row>
    <row r="45" spans="1:5">
      <c r="A45" s="145"/>
      <c r="B45" s="148"/>
      <c r="C45" s="6" t="s">
        <v>44</v>
      </c>
      <c r="D45" s="7">
        <v>1189.5899999999999</v>
      </c>
      <c r="E45" s="84">
        <f t="shared" si="0"/>
        <v>24.981390000000001</v>
      </c>
    </row>
    <row r="46" spans="1:5">
      <c r="A46" s="145"/>
      <c r="B46" s="148"/>
      <c r="C46" s="6" t="s">
        <v>45</v>
      </c>
      <c r="D46" s="7">
        <v>2990.91</v>
      </c>
      <c r="E46" s="84">
        <f t="shared" si="0"/>
        <v>62.809110000000004</v>
      </c>
    </row>
    <row r="47" spans="1:5">
      <c r="A47" s="145"/>
      <c r="B47" s="148"/>
      <c r="C47" s="6" t="s">
        <v>46</v>
      </c>
      <c r="D47" s="7">
        <v>2827.39</v>
      </c>
      <c r="E47" s="84">
        <f t="shared" si="0"/>
        <v>59.375190000000003</v>
      </c>
    </row>
    <row r="48" spans="1:5">
      <c r="A48" s="146"/>
      <c r="B48" s="149"/>
      <c r="C48" s="8" t="s">
        <v>47</v>
      </c>
      <c r="D48" s="7">
        <v>1248.3499999999999</v>
      </c>
      <c r="E48" s="84">
        <f t="shared" si="0"/>
        <v>26.215350000000001</v>
      </c>
    </row>
    <row r="49" spans="1:5">
      <c r="A49" s="93"/>
      <c r="B49" s="9" t="s">
        <v>48</v>
      </c>
      <c r="C49" s="4">
        <v>43</v>
      </c>
      <c r="D49" s="10">
        <f>SUM(D6:D48)</f>
        <v>59091.57</v>
      </c>
      <c r="E49" s="85">
        <f t="shared" si="0"/>
        <v>1240.9229700000001</v>
      </c>
    </row>
    <row r="50" spans="1:5" ht="15.75" customHeight="1">
      <c r="A50" s="136">
        <v>2</v>
      </c>
      <c r="B50" s="137" t="s">
        <v>49</v>
      </c>
      <c r="C50" s="8" t="s">
        <v>50</v>
      </c>
      <c r="D50" s="7">
        <v>275.85000000000002</v>
      </c>
      <c r="E50" s="84">
        <f t="shared" si="0"/>
        <v>5.7928500000000005</v>
      </c>
    </row>
    <row r="51" spans="1:5">
      <c r="A51" s="136"/>
      <c r="B51" s="137"/>
      <c r="C51" s="8" t="s">
        <v>51</v>
      </c>
      <c r="D51" s="7">
        <v>808.77</v>
      </c>
      <c r="E51" s="84">
        <f t="shared" si="0"/>
        <v>16.984170000000002</v>
      </c>
    </row>
    <row r="52" spans="1:5">
      <c r="A52" s="136"/>
      <c r="B52" s="137"/>
      <c r="C52" s="8" t="s">
        <v>52</v>
      </c>
      <c r="D52" s="7">
        <v>1104.06</v>
      </c>
      <c r="E52" s="84">
        <f t="shared" si="0"/>
        <v>23.18526</v>
      </c>
    </row>
    <row r="53" spans="1:5">
      <c r="A53" s="136"/>
      <c r="B53" s="137"/>
      <c r="C53" s="8" t="s">
        <v>53</v>
      </c>
      <c r="D53" s="7">
        <v>2112.81</v>
      </c>
      <c r="E53" s="84">
        <f t="shared" si="0"/>
        <v>44.369010000000003</v>
      </c>
    </row>
    <row r="54" spans="1:5">
      <c r="A54" s="136"/>
      <c r="B54" s="137"/>
      <c r="C54" s="8" t="s">
        <v>54</v>
      </c>
      <c r="D54" s="7">
        <v>2793.45</v>
      </c>
      <c r="E54" s="84">
        <f t="shared" si="0"/>
        <v>58.66245</v>
      </c>
    </row>
    <row r="55" spans="1:5">
      <c r="A55" s="136"/>
      <c r="B55" s="137"/>
      <c r="C55" s="8" t="s">
        <v>55</v>
      </c>
      <c r="D55" s="7">
        <v>2714.95</v>
      </c>
      <c r="E55" s="84">
        <f t="shared" si="0"/>
        <v>57.013950000000001</v>
      </c>
    </row>
    <row r="56" spans="1:5">
      <c r="A56" s="136"/>
      <c r="B56" s="137"/>
      <c r="C56" s="8" t="s">
        <v>56</v>
      </c>
      <c r="D56" s="7">
        <v>2067.08</v>
      </c>
      <c r="E56" s="84">
        <f t="shared" si="0"/>
        <v>43.408680000000004</v>
      </c>
    </row>
    <row r="57" spans="1:5">
      <c r="A57" s="136"/>
      <c r="B57" s="137"/>
      <c r="C57" s="8" t="s">
        <v>57</v>
      </c>
      <c r="D57" s="7">
        <v>1337.98</v>
      </c>
      <c r="E57" s="84">
        <f t="shared" si="0"/>
        <v>28.097580000000001</v>
      </c>
    </row>
    <row r="58" spans="1:5">
      <c r="A58" s="136"/>
      <c r="B58" s="137"/>
      <c r="C58" s="8" t="s">
        <v>58</v>
      </c>
      <c r="D58" s="7">
        <v>894.86</v>
      </c>
      <c r="E58" s="84">
        <f t="shared" si="0"/>
        <v>18.792060000000003</v>
      </c>
    </row>
    <row r="59" spans="1:5">
      <c r="A59" s="136"/>
      <c r="B59" s="137"/>
      <c r="C59" s="8" t="s">
        <v>59</v>
      </c>
      <c r="D59" s="7">
        <v>247.6</v>
      </c>
      <c r="E59" s="84">
        <f t="shared" si="0"/>
        <v>5.1996000000000002</v>
      </c>
    </row>
    <row r="60" spans="1:5" ht="15.75" customHeight="1">
      <c r="A60" s="136"/>
      <c r="B60" s="137"/>
      <c r="C60" s="8" t="s">
        <v>60</v>
      </c>
      <c r="D60" s="7">
        <v>200.04</v>
      </c>
      <c r="E60" s="84">
        <f t="shared" si="0"/>
        <v>4.2008400000000004</v>
      </c>
    </row>
    <row r="61" spans="1:5">
      <c r="A61" s="136"/>
      <c r="B61" s="137"/>
      <c r="C61" s="8" t="s">
        <v>61</v>
      </c>
      <c r="D61" s="7">
        <v>768.23</v>
      </c>
      <c r="E61" s="84">
        <f t="shared" si="0"/>
        <v>16.132830000000002</v>
      </c>
    </row>
    <row r="62" spans="1:5">
      <c r="A62" s="136"/>
      <c r="B62" s="137"/>
      <c r="C62" s="8" t="s">
        <v>62</v>
      </c>
      <c r="D62" s="7">
        <v>110</v>
      </c>
      <c r="E62" s="84">
        <f t="shared" si="0"/>
        <v>2.31</v>
      </c>
    </row>
    <row r="63" spans="1:5">
      <c r="A63" s="136"/>
      <c r="B63" s="137"/>
      <c r="C63" s="8" t="s">
        <v>63</v>
      </c>
      <c r="D63" s="7">
        <v>375</v>
      </c>
      <c r="E63" s="84">
        <f t="shared" si="0"/>
        <v>7.8750000000000009</v>
      </c>
    </row>
    <row r="64" spans="1:5">
      <c r="A64" s="136"/>
      <c r="B64" s="137"/>
      <c r="C64" s="8" t="s">
        <v>64</v>
      </c>
      <c r="D64" s="7">
        <v>725.16</v>
      </c>
      <c r="E64" s="84">
        <f t="shared" si="0"/>
        <v>15.22836</v>
      </c>
    </row>
    <row r="65" spans="1:5">
      <c r="A65" s="136"/>
      <c r="B65" s="137"/>
      <c r="C65" s="8" t="s">
        <v>65</v>
      </c>
      <c r="D65" s="7">
        <v>2928.54</v>
      </c>
      <c r="E65" s="84">
        <f t="shared" si="0"/>
        <v>61.499340000000004</v>
      </c>
    </row>
    <row r="66" spans="1:5">
      <c r="A66" s="136"/>
      <c r="B66" s="137"/>
      <c r="C66" s="8" t="s">
        <v>66</v>
      </c>
      <c r="D66" s="7">
        <v>408.9</v>
      </c>
      <c r="E66" s="84">
        <f t="shared" si="0"/>
        <v>8.5869</v>
      </c>
    </row>
    <row r="67" spans="1:5" ht="28.5" customHeight="1">
      <c r="A67" s="144">
        <v>2</v>
      </c>
      <c r="B67" s="147" t="s">
        <v>67</v>
      </c>
      <c r="C67" s="8" t="s">
        <v>68</v>
      </c>
      <c r="D67" s="7">
        <v>433.5</v>
      </c>
      <c r="E67" s="84">
        <f t="shared" si="0"/>
        <v>9.1035000000000004</v>
      </c>
    </row>
    <row r="68" spans="1:5">
      <c r="A68" s="145"/>
      <c r="B68" s="148"/>
      <c r="C68" s="8" t="s">
        <v>69</v>
      </c>
      <c r="D68" s="7">
        <v>11.5</v>
      </c>
      <c r="E68" s="84">
        <f t="shared" si="0"/>
        <v>0.24150000000000002</v>
      </c>
    </row>
    <row r="69" spans="1:5">
      <c r="A69" s="146"/>
      <c r="B69" s="149"/>
      <c r="C69" s="8" t="s">
        <v>70</v>
      </c>
      <c r="D69" s="7">
        <v>366</v>
      </c>
      <c r="E69" s="84">
        <f t="shared" si="0"/>
        <v>7.6860000000000008</v>
      </c>
    </row>
    <row r="70" spans="1:5">
      <c r="A70" s="93"/>
      <c r="B70" s="9" t="s">
        <v>71</v>
      </c>
      <c r="C70" s="4">
        <v>20</v>
      </c>
      <c r="D70" s="10">
        <f>SUM(D50:D69)</f>
        <v>20684.280000000002</v>
      </c>
      <c r="E70" s="85">
        <f t="shared" si="0"/>
        <v>434.36988000000008</v>
      </c>
    </row>
    <row r="71" spans="1:5">
      <c r="A71" s="144">
        <v>3</v>
      </c>
      <c r="B71" s="150" t="s">
        <v>72</v>
      </c>
      <c r="C71" s="7" t="s">
        <v>73</v>
      </c>
      <c r="D71" s="7">
        <v>1583.01</v>
      </c>
      <c r="E71" s="84">
        <f t="shared" ref="E71:E134" si="1">D71*0.021</f>
        <v>33.243210000000005</v>
      </c>
    </row>
    <row r="72" spans="1:5">
      <c r="A72" s="145"/>
      <c r="B72" s="151"/>
      <c r="C72" s="8" t="s">
        <v>74</v>
      </c>
      <c r="D72" s="7">
        <v>852.55</v>
      </c>
      <c r="E72" s="84">
        <f t="shared" si="1"/>
        <v>17.903549999999999</v>
      </c>
    </row>
    <row r="73" spans="1:5">
      <c r="A73" s="145"/>
      <c r="B73" s="151"/>
      <c r="C73" s="8" t="s">
        <v>75</v>
      </c>
      <c r="D73" s="7">
        <v>133.24</v>
      </c>
      <c r="E73" s="84">
        <f t="shared" si="1"/>
        <v>2.7980400000000003</v>
      </c>
    </row>
    <row r="74" spans="1:5">
      <c r="A74" s="145"/>
      <c r="B74" s="151"/>
      <c r="C74" s="8" t="s">
        <v>76</v>
      </c>
      <c r="D74" s="7">
        <v>477.31</v>
      </c>
      <c r="E74" s="84">
        <f t="shared" si="1"/>
        <v>10.02351</v>
      </c>
    </row>
    <row r="75" spans="1:5">
      <c r="A75" s="145"/>
      <c r="B75" s="151"/>
      <c r="C75" s="8" t="s">
        <v>77</v>
      </c>
      <c r="D75" s="7">
        <v>129.5</v>
      </c>
      <c r="E75" s="84">
        <f t="shared" si="1"/>
        <v>2.7195</v>
      </c>
    </row>
    <row r="76" spans="1:5">
      <c r="A76" s="145"/>
      <c r="B76" s="151"/>
      <c r="C76" s="8" t="s">
        <v>78</v>
      </c>
      <c r="D76" s="7">
        <v>108.41</v>
      </c>
      <c r="E76" s="84">
        <f t="shared" si="1"/>
        <v>2.2766100000000002</v>
      </c>
    </row>
    <row r="77" spans="1:5">
      <c r="A77" s="145"/>
      <c r="B77" s="151"/>
      <c r="C77" s="8" t="s">
        <v>79</v>
      </c>
      <c r="D77" s="7">
        <v>273.7</v>
      </c>
      <c r="E77" s="84">
        <f t="shared" si="1"/>
        <v>5.7477</v>
      </c>
    </row>
    <row r="78" spans="1:5">
      <c r="A78" s="145"/>
      <c r="B78" s="151"/>
      <c r="C78" s="8" t="s">
        <v>80</v>
      </c>
      <c r="D78" s="7">
        <v>607.34</v>
      </c>
      <c r="E78" s="84">
        <f t="shared" si="1"/>
        <v>12.754140000000001</v>
      </c>
    </row>
    <row r="79" spans="1:5">
      <c r="A79" s="145"/>
      <c r="B79" s="151"/>
      <c r="C79" s="8" t="s">
        <v>81</v>
      </c>
      <c r="D79" s="7">
        <v>535.54</v>
      </c>
      <c r="E79" s="84">
        <f t="shared" si="1"/>
        <v>11.24634</v>
      </c>
    </row>
    <row r="80" spans="1:5">
      <c r="A80" s="145"/>
      <c r="B80" s="151"/>
      <c r="C80" s="8" t="s">
        <v>82</v>
      </c>
      <c r="D80" s="7">
        <v>729.37</v>
      </c>
      <c r="E80" s="84">
        <f t="shared" si="1"/>
        <v>15.316770000000002</v>
      </c>
    </row>
    <row r="81" spans="1:5">
      <c r="A81" s="145"/>
      <c r="B81" s="151"/>
      <c r="C81" s="8" t="s">
        <v>83</v>
      </c>
      <c r="D81" s="7">
        <v>209.87</v>
      </c>
      <c r="E81" s="84">
        <f t="shared" si="1"/>
        <v>4.4072700000000005</v>
      </c>
    </row>
    <row r="82" spans="1:5">
      <c r="A82" s="145"/>
      <c r="B82" s="151"/>
      <c r="C82" s="8" t="s">
        <v>84</v>
      </c>
      <c r="D82" s="7">
        <v>1125.47</v>
      </c>
      <c r="E82" s="84">
        <f t="shared" si="1"/>
        <v>23.634870000000003</v>
      </c>
    </row>
    <row r="83" spans="1:5">
      <c r="A83" s="145"/>
      <c r="B83" s="151"/>
      <c r="C83" s="8" t="s">
        <v>85</v>
      </c>
      <c r="D83" s="7">
        <v>134.61000000000001</v>
      </c>
      <c r="E83" s="84">
        <f t="shared" si="1"/>
        <v>2.8268100000000005</v>
      </c>
    </row>
    <row r="84" spans="1:5">
      <c r="A84" s="145"/>
      <c r="B84" s="151"/>
      <c r="C84" s="8" t="s">
        <v>86</v>
      </c>
      <c r="D84" s="7">
        <v>507.87</v>
      </c>
      <c r="E84" s="84">
        <f t="shared" si="1"/>
        <v>10.665270000000001</v>
      </c>
    </row>
    <row r="85" spans="1:5">
      <c r="A85" s="145"/>
      <c r="B85" s="151"/>
      <c r="C85" s="8" t="s">
        <v>87</v>
      </c>
      <c r="D85" s="7">
        <v>448.89</v>
      </c>
      <c r="E85" s="84">
        <f t="shared" si="1"/>
        <v>9.4266900000000007</v>
      </c>
    </row>
    <row r="86" spans="1:5">
      <c r="A86" s="145"/>
      <c r="B86" s="151"/>
      <c r="C86" s="8" t="s">
        <v>88</v>
      </c>
      <c r="D86" s="7">
        <v>231.64</v>
      </c>
      <c r="E86" s="84">
        <f t="shared" si="1"/>
        <v>4.8644400000000001</v>
      </c>
    </row>
    <row r="87" spans="1:5">
      <c r="A87" s="145"/>
      <c r="B87" s="151"/>
      <c r="C87" s="8" t="s">
        <v>89</v>
      </c>
      <c r="D87" s="7">
        <v>267.45999999999998</v>
      </c>
      <c r="E87" s="84">
        <f t="shared" si="1"/>
        <v>5.6166599999999995</v>
      </c>
    </row>
    <row r="88" spans="1:5">
      <c r="A88" s="145"/>
      <c r="B88" s="151"/>
      <c r="C88" s="8" t="s">
        <v>90</v>
      </c>
      <c r="D88" s="7">
        <v>265.39999999999998</v>
      </c>
      <c r="E88" s="84">
        <f t="shared" si="1"/>
        <v>5.5733999999999995</v>
      </c>
    </row>
    <row r="89" spans="1:5">
      <c r="A89" s="146"/>
      <c r="B89" s="152"/>
      <c r="C89" s="8" t="s">
        <v>91</v>
      </c>
      <c r="D89" s="7">
        <v>18.260000000000002</v>
      </c>
      <c r="E89" s="84">
        <f t="shared" si="1"/>
        <v>0.38346000000000008</v>
      </c>
    </row>
    <row r="90" spans="1:5">
      <c r="A90" s="93"/>
      <c r="B90" s="9" t="s">
        <v>92</v>
      </c>
      <c r="C90" s="10">
        <v>19</v>
      </c>
      <c r="D90" s="10">
        <f>SUM(D71:D89)</f>
        <v>8639.4399999999987</v>
      </c>
      <c r="E90" s="85">
        <f t="shared" si="1"/>
        <v>181.42823999999999</v>
      </c>
    </row>
    <row r="91" spans="1:5">
      <c r="A91" s="144">
        <v>4</v>
      </c>
      <c r="B91" s="150" t="s">
        <v>93</v>
      </c>
      <c r="C91" s="8" t="s">
        <v>94</v>
      </c>
      <c r="D91" s="7">
        <v>125.5</v>
      </c>
      <c r="E91" s="84">
        <f t="shared" si="1"/>
        <v>2.6355</v>
      </c>
    </row>
    <row r="92" spans="1:5">
      <c r="A92" s="145"/>
      <c r="B92" s="151"/>
      <c r="C92" s="8" t="s">
        <v>95</v>
      </c>
      <c r="D92" s="7">
        <v>21.57</v>
      </c>
      <c r="E92" s="84">
        <f t="shared" si="1"/>
        <v>0.45297000000000004</v>
      </c>
    </row>
    <row r="93" spans="1:5">
      <c r="A93" s="145"/>
      <c r="B93" s="151"/>
      <c r="C93" s="8" t="s">
        <v>96</v>
      </c>
      <c r="D93" s="7">
        <v>127.43</v>
      </c>
      <c r="E93" s="84">
        <f t="shared" si="1"/>
        <v>2.6760300000000004</v>
      </c>
    </row>
    <row r="94" spans="1:5">
      <c r="A94" s="145"/>
      <c r="B94" s="151"/>
      <c r="C94" s="8" t="s">
        <v>97</v>
      </c>
      <c r="D94" s="7">
        <v>526.42999999999995</v>
      </c>
      <c r="E94" s="84">
        <f t="shared" si="1"/>
        <v>11.05503</v>
      </c>
    </row>
    <row r="95" spans="1:5">
      <c r="A95" s="145"/>
      <c r="B95" s="151"/>
      <c r="C95" s="8" t="s">
        <v>98</v>
      </c>
      <c r="D95" s="7">
        <v>274.8</v>
      </c>
      <c r="E95" s="84">
        <f t="shared" si="1"/>
        <v>5.7708000000000004</v>
      </c>
    </row>
    <row r="96" spans="1:5">
      <c r="A96" s="145"/>
      <c r="B96" s="151"/>
      <c r="C96" s="8" t="s">
        <v>99</v>
      </c>
      <c r="D96" s="7">
        <v>106.49</v>
      </c>
      <c r="E96" s="84">
        <f t="shared" si="1"/>
        <v>2.2362899999999999</v>
      </c>
    </row>
    <row r="97" spans="1:5">
      <c r="A97" s="146"/>
      <c r="B97" s="152"/>
      <c r="C97" s="8" t="s">
        <v>100</v>
      </c>
      <c r="D97" s="7">
        <v>18.2</v>
      </c>
      <c r="E97" s="84">
        <f t="shared" si="1"/>
        <v>0.38219999999999998</v>
      </c>
    </row>
    <row r="98" spans="1:5">
      <c r="A98" s="144">
        <v>4</v>
      </c>
      <c r="B98" s="150" t="s">
        <v>93</v>
      </c>
      <c r="C98" s="8" t="s">
        <v>101</v>
      </c>
      <c r="D98" s="7">
        <v>21.55</v>
      </c>
      <c r="E98" s="84">
        <f t="shared" si="1"/>
        <v>0.45255000000000006</v>
      </c>
    </row>
    <row r="99" spans="1:5">
      <c r="A99" s="145"/>
      <c r="B99" s="151"/>
      <c r="C99" s="8" t="s">
        <v>102</v>
      </c>
      <c r="D99" s="7">
        <v>329.86</v>
      </c>
      <c r="E99" s="84">
        <f t="shared" si="1"/>
        <v>6.9270600000000009</v>
      </c>
    </row>
    <row r="100" spans="1:5">
      <c r="A100" s="145"/>
      <c r="B100" s="151"/>
      <c r="C100" s="8" t="s">
        <v>103</v>
      </c>
      <c r="D100" s="7">
        <v>15.34</v>
      </c>
      <c r="E100" s="84">
        <f t="shared" si="1"/>
        <v>0.32214000000000004</v>
      </c>
    </row>
    <row r="101" spans="1:5">
      <c r="A101" s="145"/>
      <c r="B101" s="151"/>
      <c r="C101" s="8" t="s">
        <v>104</v>
      </c>
      <c r="D101" s="7">
        <v>6.5</v>
      </c>
      <c r="E101" s="84">
        <f t="shared" si="1"/>
        <v>0.13650000000000001</v>
      </c>
    </row>
    <row r="102" spans="1:5">
      <c r="A102" s="145"/>
      <c r="B102" s="151"/>
      <c r="C102" s="8" t="s">
        <v>105</v>
      </c>
      <c r="D102" s="7">
        <v>43.43</v>
      </c>
      <c r="E102" s="84">
        <f t="shared" si="1"/>
        <v>0.91203000000000001</v>
      </c>
    </row>
    <row r="103" spans="1:5">
      <c r="A103" s="145"/>
      <c r="B103" s="151"/>
      <c r="C103" s="8" t="s">
        <v>106</v>
      </c>
      <c r="D103" s="7">
        <v>61.82</v>
      </c>
      <c r="E103" s="84">
        <f t="shared" si="1"/>
        <v>1.2982200000000002</v>
      </c>
    </row>
    <row r="104" spans="1:5">
      <c r="A104" s="145"/>
      <c r="B104" s="151"/>
      <c r="C104" s="8" t="s">
        <v>107</v>
      </c>
      <c r="D104" s="7">
        <v>346.99</v>
      </c>
      <c r="E104" s="84">
        <f t="shared" si="1"/>
        <v>7.2867900000000008</v>
      </c>
    </row>
    <row r="105" spans="1:5">
      <c r="A105" s="145"/>
      <c r="B105" s="151"/>
      <c r="C105" s="8" t="s">
        <v>108</v>
      </c>
      <c r="D105" s="7">
        <v>1592.96</v>
      </c>
      <c r="E105" s="84">
        <f t="shared" si="1"/>
        <v>33.452160000000006</v>
      </c>
    </row>
    <row r="106" spans="1:5">
      <c r="A106" s="145"/>
      <c r="B106" s="151"/>
      <c r="C106" s="8" t="s">
        <v>109</v>
      </c>
      <c r="D106" s="7">
        <v>1545.55</v>
      </c>
      <c r="E106" s="84">
        <f t="shared" si="1"/>
        <v>32.45655</v>
      </c>
    </row>
    <row r="107" spans="1:5">
      <c r="A107" s="146"/>
      <c r="B107" s="152"/>
      <c r="C107" s="8" t="s">
        <v>110</v>
      </c>
      <c r="D107" s="7">
        <v>72.650000000000006</v>
      </c>
      <c r="E107" s="84">
        <f t="shared" si="1"/>
        <v>1.5256500000000002</v>
      </c>
    </row>
    <row r="108" spans="1:5">
      <c r="A108" s="93"/>
      <c r="B108" s="9" t="s">
        <v>111</v>
      </c>
      <c r="C108" s="4">
        <v>17</v>
      </c>
      <c r="D108" s="10">
        <f>SUM(D91:D107)</f>
        <v>5237.07</v>
      </c>
      <c r="E108" s="85">
        <f t="shared" si="1"/>
        <v>109.97847</v>
      </c>
    </row>
    <row r="109" spans="1:5">
      <c r="A109" s="144">
        <v>5</v>
      </c>
      <c r="B109" s="150" t="s">
        <v>112</v>
      </c>
      <c r="C109" s="8" t="s">
        <v>113</v>
      </c>
      <c r="D109" s="7">
        <v>174.8</v>
      </c>
      <c r="E109" s="84">
        <f t="shared" si="1"/>
        <v>3.6708000000000003</v>
      </c>
    </row>
    <row r="110" spans="1:5">
      <c r="A110" s="145"/>
      <c r="B110" s="151"/>
      <c r="C110" s="8" t="s">
        <v>114</v>
      </c>
      <c r="D110" s="7">
        <v>2073.52</v>
      </c>
      <c r="E110" s="84">
        <f t="shared" si="1"/>
        <v>43.54392</v>
      </c>
    </row>
    <row r="111" spans="1:5">
      <c r="A111" s="145"/>
      <c r="B111" s="151"/>
      <c r="C111" s="8" t="s">
        <v>115</v>
      </c>
      <c r="D111" s="7">
        <v>1434.3</v>
      </c>
      <c r="E111" s="84">
        <f t="shared" si="1"/>
        <v>30.1203</v>
      </c>
    </row>
    <row r="112" spans="1:5">
      <c r="A112" s="145"/>
      <c r="B112" s="151"/>
      <c r="C112" s="8" t="s">
        <v>116</v>
      </c>
      <c r="D112" s="7">
        <v>1547.1</v>
      </c>
      <c r="E112" s="84">
        <f t="shared" si="1"/>
        <v>32.489100000000001</v>
      </c>
    </row>
    <row r="113" spans="1:5">
      <c r="A113" s="145"/>
      <c r="B113" s="151"/>
      <c r="C113" s="8" t="s">
        <v>117</v>
      </c>
      <c r="D113" s="7">
        <v>892.88</v>
      </c>
      <c r="E113" s="84">
        <f t="shared" si="1"/>
        <v>18.75048</v>
      </c>
    </row>
    <row r="114" spans="1:5">
      <c r="A114" s="145"/>
      <c r="B114" s="151"/>
      <c r="C114" s="8" t="s">
        <v>118</v>
      </c>
      <c r="D114" s="7">
        <v>1355.88</v>
      </c>
      <c r="E114" s="84">
        <f t="shared" si="1"/>
        <v>28.473480000000006</v>
      </c>
    </row>
    <row r="115" spans="1:5">
      <c r="A115" s="145"/>
      <c r="B115" s="151"/>
      <c r="C115" s="8" t="s">
        <v>119</v>
      </c>
      <c r="D115" s="7">
        <v>942.86</v>
      </c>
      <c r="E115" s="84">
        <f t="shared" si="1"/>
        <v>19.800060000000002</v>
      </c>
    </row>
    <row r="116" spans="1:5">
      <c r="A116" s="145"/>
      <c r="B116" s="151"/>
      <c r="C116" s="8" t="s">
        <v>120</v>
      </c>
      <c r="D116" s="7">
        <v>2066.4299999999998</v>
      </c>
      <c r="E116" s="84">
        <f t="shared" si="1"/>
        <v>43.395029999999998</v>
      </c>
    </row>
    <row r="117" spans="1:5">
      <c r="A117" s="145"/>
      <c r="B117" s="151"/>
      <c r="C117" s="8" t="s">
        <v>121</v>
      </c>
      <c r="D117" s="7">
        <v>1344.7</v>
      </c>
      <c r="E117" s="84">
        <f t="shared" si="1"/>
        <v>28.238700000000001</v>
      </c>
    </row>
    <row r="118" spans="1:5">
      <c r="A118" s="145"/>
      <c r="B118" s="151"/>
      <c r="C118" s="8" t="s">
        <v>122</v>
      </c>
      <c r="D118" s="7">
        <v>1375.31</v>
      </c>
      <c r="E118" s="84">
        <f t="shared" si="1"/>
        <v>28.881510000000002</v>
      </c>
    </row>
    <row r="119" spans="1:5">
      <c r="A119" s="145"/>
      <c r="B119" s="151"/>
      <c r="C119" s="8" t="s">
        <v>123</v>
      </c>
      <c r="D119" s="7">
        <v>1931.6</v>
      </c>
      <c r="E119" s="84">
        <f t="shared" si="1"/>
        <v>40.563600000000001</v>
      </c>
    </row>
    <row r="120" spans="1:5">
      <c r="A120" s="145"/>
      <c r="B120" s="151"/>
      <c r="C120" s="8" t="s">
        <v>124</v>
      </c>
      <c r="D120" s="7">
        <v>386.75</v>
      </c>
      <c r="E120" s="84">
        <f t="shared" si="1"/>
        <v>8.1217500000000005</v>
      </c>
    </row>
    <row r="121" spans="1:5">
      <c r="A121" s="145"/>
      <c r="B121" s="151"/>
      <c r="C121" s="8" t="s">
        <v>125</v>
      </c>
      <c r="D121" s="7">
        <v>836.52</v>
      </c>
      <c r="E121" s="84">
        <f t="shared" si="1"/>
        <v>17.56692</v>
      </c>
    </row>
    <row r="122" spans="1:5">
      <c r="A122" s="145"/>
      <c r="B122" s="151"/>
      <c r="C122" s="8" t="s">
        <v>126</v>
      </c>
      <c r="D122" s="7">
        <v>1197.73</v>
      </c>
      <c r="E122" s="84">
        <f t="shared" si="1"/>
        <v>25.152330000000003</v>
      </c>
    </row>
    <row r="123" spans="1:5">
      <c r="A123" s="145"/>
      <c r="B123" s="151"/>
      <c r="C123" s="8" t="s">
        <v>127</v>
      </c>
      <c r="D123" s="7">
        <v>940.04</v>
      </c>
      <c r="E123" s="84">
        <f t="shared" si="1"/>
        <v>19.740840000000002</v>
      </c>
    </row>
    <row r="124" spans="1:5">
      <c r="A124" s="145"/>
      <c r="B124" s="151"/>
      <c r="C124" s="8" t="s">
        <v>128</v>
      </c>
      <c r="D124" s="7">
        <v>1467.55</v>
      </c>
      <c r="E124" s="84">
        <f t="shared" si="1"/>
        <v>30.818550000000002</v>
      </c>
    </row>
    <row r="125" spans="1:5">
      <c r="A125" s="145"/>
      <c r="B125" s="151"/>
      <c r="C125" s="8" t="s">
        <v>129</v>
      </c>
      <c r="D125" s="7">
        <v>2516.4499999999998</v>
      </c>
      <c r="E125" s="84">
        <f t="shared" si="1"/>
        <v>52.84545</v>
      </c>
    </row>
    <row r="126" spans="1:5">
      <c r="A126" s="145"/>
      <c r="B126" s="151"/>
      <c r="C126" s="8" t="s">
        <v>130</v>
      </c>
      <c r="D126" s="7">
        <v>2238.92</v>
      </c>
      <c r="E126" s="84">
        <f t="shared" si="1"/>
        <v>47.017320000000005</v>
      </c>
    </row>
    <row r="127" spans="1:5">
      <c r="A127" s="145"/>
      <c r="B127" s="151"/>
      <c r="C127" s="8" t="s">
        <v>131</v>
      </c>
      <c r="D127" s="7">
        <v>1189.67</v>
      </c>
      <c r="E127" s="84">
        <f t="shared" si="1"/>
        <v>24.983070000000001</v>
      </c>
    </row>
    <row r="128" spans="1:5">
      <c r="A128" s="145"/>
      <c r="B128" s="151"/>
      <c r="C128" s="8" t="s">
        <v>132</v>
      </c>
      <c r="D128" s="7">
        <v>1374.2</v>
      </c>
      <c r="E128" s="84">
        <f t="shared" si="1"/>
        <v>28.858200000000004</v>
      </c>
    </row>
    <row r="129" spans="1:5">
      <c r="A129" s="146"/>
      <c r="B129" s="152"/>
      <c r="C129" s="8" t="s">
        <v>133</v>
      </c>
      <c r="D129" s="7">
        <v>1368</v>
      </c>
      <c r="E129" s="84">
        <f t="shared" si="1"/>
        <v>28.728000000000002</v>
      </c>
    </row>
    <row r="130" spans="1:5">
      <c r="A130" s="93"/>
      <c r="B130" s="9" t="s">
        <v>134</v>
      </c>
      <c r="C130" s="4">
        <v>21</v>
      </c>
      <c r="D130" s="10">
        <f>SUM(D109:D129)</f>
        <v>28655.210000000003</v>
      </c>
      <c r="E130" s="85">
        <f t="shared" si="1"/>
        <v>601.75941000000012</v>
      </c>
    </row>
    <row r="131" spans="1:5">
      <c r="A131" s="144">
        <v>6</v>
      </c>
      <c r="B131" s="150" t="s">
        <v>135</v>
      </c>
      <c r="C131" s="8" t="s">
        <v>136</v>
      </c>
      <c r="D131" s="7">
        <v>1950.63</v>
      </c>
      <c r="E131" s="84">
        <f t="shared" si="1"/>
        <v>40.963230000000003</v>
      </c>
    </row>
    <row r="132" spans="1:5">
      <c r="A132" s="145"/>
      <c r="B132" s="151"/>
      <c r="C132" s="8" t="s">
        <v>137</v>
      </c>
      <c r="D132" s="7">
        <v>722.09</v>
      </c>
      <c r="E132" s="84">
        <f t="shared" si="1"/>
        <v>15.163890000000002</v>
      </c>
    </row>
    <row r="133" spans="1:5">
      <c r="A133" s="145"/>
      <c r="B133" s="151"/>
      <c r="C133" s="8" t="s">
        <v>138</v>
      </c>
      <c r="D133" s="7">
        <v>2173.08</v>
      </c>
      <c r="E133" s="84">
        <f t="shared" si="1"/>
        <v>45.634680000000003</v>
      </c>
    </row>
    <row r="134" spans="1:5">
      <c r="A134" s="145"/>
      <c r="B134" s="151"/>
      <c r="C134" s="8" t="s">
        <v>139</v>
      </c>
      <c r="D134" s="7">
        <v>1267.0999999999999</v>
      </c>
      <c r="E134" s="84">
        <f t="shared" si="1"/>
        <v>26.609099999999998</v>
      </c>
    </row>
    <row r="135" spans="1:5">
      <c r="A135" s="145"/>
      <c r="B135" s="151"/>
      <c r="C135" s="8" t="s">
        <v>140</v>
      </c>
      <c r="D135" s="7">
        <v>1652.24</v>
      </c>
      <c r="E135" s="84">
        <f t="shared" ref="E135:E192" si="2">D135*0.021</f>
        <v>34.697040000000001</v>
      </c>
    </row>
    <row r="136" spans="1:5">
      <c r="A136" s="145"/>
      <c r="B136" s="151"/>
      <c r="C136" s="8" t="s">
        <v>141</v>
      </c>
      <c r="D136" s="7">
        <v>2366.2199999999998</v>
      </c>
      <c r="E136" s="84">
        <f t="shared" si="2"/>
        <v>49.690619999999996</v>
      </c>
    </row>
    <row r="137" spans="1:5">
      <c r="A137" s="145"/>
      <c r="B137" s="151"/>
      <c r="C137" s="8" t="s">
        <v>142</v>
      </c>
      <c r="D137" s="7">
        <v>1515.23</v>
      </c>
      <c r="E137" s="84">
        <f t="shared" si="2"/>
        <v>31.819830000000003</v>
      </c>
    </row>
    <row r="138" spans="1:5">
      <c r="A138" s="145"/>
      <c r="B138" s="151"/>
      <c r="C138" s="8" t="s">
        <v>143</v>
      </c>
      <c r="D138" s="7">
        <v>2658.05</v>
      </c>
      <c r="E138" s="84">
        <f t="shared" si="2"/>
        <v>55.819050000000004</v>
      </c>
    </row>
    <row r="139" spans="1:5">
      <c r="A139" s="145"/>
      <c r="B139" s="151"/>
      <c r="C139" s="8" t="s">
        <v>144</v>
      </c>
      <c r="D139" s="7">
        <v>2056.13</v>
      </c>
      <c r="E139" s="84">
        <f t="shared" si="2"/>
        <v>43.178730000000002</v>
      </c>
    </row>
    <row r="140" spans="1:5">
      <c r="A140" s="145"/>
      <c r="B140" s="151"/>
      <c r="C140" s="8" t="s">
        <v>145</v>
      </c>
      <c r="D140" s="7">
        <v>688.97</v>
      </c>
      <c r="E140" s="84">
        <f t="shared" si="2"/>
        <v>14.468370000000002</v>
      </c>
    </row>
    <row r="141" spans="1:5">
      <c r="A141" s="145"/>
      <c r="B141" s="151"/>
      <c r="C141" s="8" t="s">
        <v>146</v>
      </c>
      <c r="D141" s="7">
        <v>884.34</v>
      </c>
      <c r="E141" s="84">
        <f t="shared" si="2"/>
        <v>18.571140000000003</v>
      </c>
    </row>
    <row r="142" spans="1:5">
      <c r="A142" s="145"/>
      <c r="B142" s="151"/>
      <c r="C142" s="8" t="s">
        <v>147</v>
      </c>
      <c r="D142" s="7">
        <v>1961.81</v>
      </c>
      <c r="E142" s="84">
        <f t="shared" si="2"/>
        <v>41.198010000000004</v>
      </c>
    </row>
    <row r="143" spans="1:5">
      <c r="A143" s="145"/>
      <c r="B143" s="151"/>
      <c r="C143" s="8" t="s">
        <v>148</v>
      </c>
      <c r="D143" s="7">
        <v>2194.5700000000002</v>
      </c>
      <c r="E143" s="84">
        <f t="shared" si="2"/>
        <v>46.085970000000003</v>
      </c>
    </row>
    <row r="144" spans="1:5">
      <c r="A144" s="145"/>
      <c r="B144" s="151"/>
      <c r="C144" s="8" t="s">
        <v>149</v>
      </c>
      <c r="D144" s="7">
        <v>327.08999999999997</v>
      </c>
      <c r="E144" s="84">
        <f t="shared" si="2"/>
        <v>6.8688899999999995</v>
      </c>
    </row>
    <row r="145" spans="1:5">
      <c r="A145" s="145"/>
      <c r="B145" s="151"/>
      <c r="C145" s="8" t="s">
        <v>150</v>
      </c>
      <c r="D145" s="7">
        <v>861.05</v>
      </c>
      <c r="E145" s="84">
        <f t="shared" si="2"/>
        <v>18.082049999999999</v>
      </c>
    </row>
    <row r="146" spans="1:5">
      <c r="A146" s="145"/>
      <c r="B146" s="151"/>
      <c r="C146" s="8" t="s">
        <v>151</v>
      </c>
      <c r="D146" s="7">
        <v>1956.62</v>
      </c>
      <c r="E146" s="84">
        <f t="shared" si="2"/>
        <v>41.089019999999998</v>
      </c>
    </row>
    <row r="147" spans="1:5">
      <c r="A147" s="145"/>
      <c r="B147" s="151"/>
      <c r="C147" s="8" t="s">
        <v>152</v>
      </c>
      <c r="D147" s="7">
        <v>2777.26</v>
      </c>
      <c r="E147" s="84">
        <f t="shared" si="2"/>
        <v>58.322460000000007</v>
      </c>
    </row>
    <row r="148" spans="1:5">
      <c r="A148" s="145"/>
      <c r="B148" s="151"/>
      <c r="C148" s="8" t="s">
        <v>153</v>
      </c>
      <c r="D148" s="7">
        <v>1649.39</v>
      </c>
      <c r="E148" s="84">
        <f t="shared" si="2"/>
        <v>34.637190000000004</v>
      </c>
    </row>
    <row r="149" spans="1:5">
      <c r="A149" s="145"/>
      <c r="B149" s="151"/>
      <c r="C149" s="8" t="s">
        <v>154</v>
      </c>
      <c r="D149" s="7">
        <v>3497.53</v>
      </c>
      <c r="E149" s="84">
        <f t="shared" si="2"/>
        <v>73.448130000000006</v>
      </c>
    </row>
    <row r="150" spans="1:5">
      <c r="A150" s="146"/>
      <c r="B150" s="152"/>
      <c r="C150" s="8" t="s">
        <v>155</v>
      </c>
      <c r="D150" s="7">
        <v>2272.5700000000002</v>
      </c>
      <c r="E150" s="84">
        <f t="shared" si="2"/>
        <v>47.723970000000008</v>
      </c>
    </row>
    <row r="151" spans="1:5">
      <c r="A151" s="93"/>
      <c r="B151" s="9" t="s">
        <v>156</v>
      </c>
      <c r="C151" s="4">
        <v>20</v>
      </c>
      <c r="D151" s="10">
        <f>SUM(D131:D150)</f>
        <v>35431.97</v>
      </c>
      <c r="E151" s="85">
        <f t="shared" si="2"/>
        <v>744.07137000000012</v>
      </c>
    </row>
    <row r="152" spans="1:5">
      <c r="A152" s="144">
        <v>7</v>
      </c>
      <c r="B152" s="150" t="s">
        <v>157</v>
      </c>
      <c r="C152" s="8" t="s">
        <v>158</v>
      </c>
      <c r="D152" s="7">
        <v>4688.0600000000004</v>
      </c>
      <c r="E152" s="84">
        <f t="shared" si="2"/>
        <v>98.44926000000001</v>
      </c>
    </row>
    <row r="153" spans="1:5">
      <c r="A153" s="145"/>
      <c r="B153" s="151"/>
      <c r="C153" s="8" t="s">
        <v>159</v>
      </c>
      <c r="D153" s="7">
        <v>685.59</v>
      </c>
      <c r="E153" s="84">
        <f t="shared" si="2"/>
        <v>14.397390000000001</v>
      </c>
    </row>
    <row r="154" spans="1:5">
      <c r="A154" s="145"/>
      <c r="B154" s="151"/>
      <c r="C154" s="8" t="s">
        <v>160</v>
      </c>
      <c r="D154" s="7">
        <v>1198.29</v>
      </c>
      <c r="E154" s="84">
        <f t="shared" si="2"/>
        <v>25.164090000000002</v>
      </c>
    </row>
    <row r="155" spans="1:5">
      <c r="A155" s="145"/>
      <c r="B155" s="151"/>
      <c r="C155" s="8" t="s">
        <v>161</v>
      </c>
      <c r="D155" s="7">
        <v>1394.24</v>
      </c>
      <c r="E155" s="84">
        <f t="shared" si="2"/>
        <v>29.279040000000002</v>
      </c>
    </row>
    <row r="156" spans="1:5">
      <c r="A156" s="145"/>
      <c r="B156" s="151"/>
      <c r="C156" s="8" t="s">
        <v>162</v>
      </c>
      <c r="D156" s="7">
        <v>1106.75</v>
      </c>
      <c r="E156" s="84">
        <f t="shared" si="2"/>
        <v>23.24175</v>
      </c>
    </row>
    <row r="157" spans="1:5">
      <c r="A157" s="145"/>
      <c r="B157" s="151"/>
      <c r="C157" s="8" t="s">
        <v>163</v>
      </c>
      <c r="D157" s="7">
        <v>254.04</v>
      </c>
      <c r="E157" s="84">
        <f t="shared" si="2"/>
        <v>5.3348399999999998</v>
      </c>
    </row>
    <row r="158" spans="1:5">
      <c r="A158" s="145"/>
      <c r="B158" s="151"/>
      <c r="C158" s="8" t="s">
        <v>164</v>
      </c>
      <c r="D158" s="7">
        <v>2700.48</v>
      </c>
      <c r="E158" s="84">
        <f t="shared" si="2"/>
        <v>56.710080000000005</v>
      </c>
    </row>
    <row r="159" spans="1:5">
      <c r="A159" s="145"/>
      <c r="B159" s="151"/>
      <c r="C159" s="8" t="s">
        <v>165</v>
      </c>
      <c r="D159" s="7">
        <v>1161.2</v>
      </c>
      <c r="E159" s="84">
        <f t="shared" si="2"/>
        <v>24.385200000000001</v>
      </c>
    </row>
    <row r="160" spans="1:5">
      <c r="A160" s="145"/>
      <c r="B160" s="151"/>
      <c r="C160" s="8" t="s">
        <v>166</v>
      </c>
      <c r="D160" s="7">
        <v>679.32</v>
      </c>
      <c r="E160" s="84">
        <f t="shared" si="2"/>
        <v>14.265720000000002</v>
      </c>
    </row>
    <row r="161" spans="1:5">
      <c r="A161" s="145"/>
      <c r="B161" s="151"/>
      <c r="C161" s="8" t="s">
        <v>167</v>
      </c>
      <c r="D161" s="7">
        <v>1176.93</v>
      </c>
      <c r="E161" s="84">
        <f t="shared" si="2"/>
        <v>24.715530000000001</v>
      </c>
    </row>
    <row r="162" spans="1:5">
      <c r="A162" s="93"/>
      <c r="B162" s="9" t="s">
        <v>168</v>
      </c>
      <c r="C162" s="4">
        <v>10</v>
      </c>
      <c r="D162" s="10">
        <f>SUM(D152:D161)</f>
        <v>15044.900000000001</v>
      </c>
      <c r="E162" s="85">
        <f t="shared" si="2"/>
        <v>315.94290000000007</v>
      </c>
    </row>
    <row r="163" spans="1:5">
      <c r="A163" s="144">
        <v>8</v>
      </c>
      <c r="B163" s="150" t="s">
        <v>169</v>
      </c>
      <c r="C163" s="8" t="s">
        <v>170</v>
      </c>
      <c r="D163" s="11">
        <v>520</v>
      </c>
      <c r="E163" s="84">
        <f t="shared" si="2"/>
        <v>10.92</v>
      </c>
    </row>
    <row r="164" spans="1:5">
      <c r="A164" s="145"/>
      <c r="B164" s="151"/>
      <c r="C164" s="8" t="s">
        <v>171</v>
      </c>
      <c r="D164" s="11">
        <v>355</v>
      </c>
      <c r="E164" s="84">
        <f t="shared" si="2"/>
        <v>7.4550000000000001</v>
      </c>
    </row>
    <row r="165" spans="1:5">
      <c r="A165" s="145"/>
      <c r="B165" s="151"/>
      <c r="C165" s="8" t="s">
        <v>172</v>
      </c>
      <c r="D165" s="11">
        <v>446</v>
      </c>
      <c r="E165" s="84">
        <f t="shared" si="2"/>
        <v>9.3660000000000014</v>
      </c>
    </row>
    <row r="166" spans="1:5">
      <c r="A166" s="145"/>
      <c r="B166" s="151"/>
      <c r="C166" s="8" t="s">
        <v>173</v>
      </c>
      <c r="D166" s="11">
        <v>466</v>
      </c>
      <c r="E166" s="84">
        <f t="shared" si="2"/>
        <v>9.7860000000000014</v>
      </c>
    </row>
    <row r="167" spans="1:5">
      <c r="A167" s="145"/>
      <c r="B167" s="151"/>
      <c r="C167" s="8" t="s">
        <v>174</v>
      </c>
      <c r="D167" s="11">
        <v>571.5</v>
      </c>
      <c r="E167" s="84">
        <f t="shared" si="2"/>
        <v>12.0015</v>
      </c>
    </row>
    <row r="168" spans="1:5">
      <c r="A168" s="93"/>
      <c r="B168" s="9" t="s">
        <v>175</v>
      </c>
      <c r="C168" s="4">
        <v>5</v>
      </c>
      <c r="D168" s="10">
        <f>SUM(D163:D167)</f>
        <v>2358.5</v>
      </c>
      <c r="E168" s="85">
        <f t="shared" si="2"/>
        <v>49.528500000000001</v>
      </c>
    </row>
    <row r="169" spans="1:5">
      <c r="A169" s="144">
        <v>9</v>
      </c>
      <c r="B169" s="150" t="s">
        <v>176</v>
      </c>
      <c r="C169" s="8" t="s">
        <v>177</v>
      </c>
      <c r="D169" s="7">
        <v>307.47000000000003</v>
      </c>
      <c r="E169" s="84">
        <f t="shared" si="2"/>
        <v>6.4568700000000012</v>
      </c>
    </row>
    <row r="170" spans="1:5">
      <c r="A170" s="145"/>
      <c r="B170" s="151"/>
      <c r="C170" s="8" t="s">
        <v>178</v>
      </c>
      <c r="D170" s="7">
        <v>2971.87</v>
      </c>
      <c r="E170" s="84">
        <f t="shared" si="2"/>
        <v>62.409269999999999</v>
      </c>
    </row>
    <row r="171" spans="1:5">
      <c r="A171" s="145"/>
      <c r="B171" s="151"/>
      <c r="C171" s="8" t="s">
        <v>179</v>
      </c>
      <c r="D171" s="7">
        <v>1323.59</v>
      </c>
      <c r="E171" s="84">
        <f t="shared" si="2"/>
        <v>27.795390000000001</v>
      </c>
    </row>
    <row r="172" spans="1:5">
      <c r="A172" s="145"/>
      <c r="B172" s="151"/>
      <c r="C172" s="8" t="s">
        <v>180</v>
      </c>
      <c r="D172" s="7">
        <v>146.93</v>
      </c>
      <c r="E172" s="84">
        <f t="shared" si="2"/>
        <v>3.0855300000000003</v>
      </c>
    </row>
    <row r="173" spans="1:5">
      <c r="A173" s="145"/>
      <c r="B173" s="151"/>
      <c r="C173" s="8" t="s">
        <v>181</v>
      </c>
      <c r="D173" s="7">
        <v>1278.6400000000001</v>
      </c>
      <c r="E173" s="84">
        <f t="shared" si="2"/>
        <v>26.851440000000004</v>
      </c>
    </row>
    <row r="174" spans="1:5">
      <c r="A174" s="145"/>
      <c r="B174" s="151"/>
      <c r="C174" s="8" t="s">
        <v>182</v>
      </c>
      <c r="D174" s="7">
        <v>261.89</v>
      </c>
      <c r="E174" s="84">
        <f t="shared" si="2"/>
        <v>5.4996900000000002</v>
      </c>
    </row>
    <row r="175" spans="1:5">
      <c r="A175" s="145"/>
      <c r="B175" s="151"/>
      <c r="C175" s="8" t="s">
        <v>183</v>
      </c>
      <c r="D175" s="7">
        <v>1120.83</v>
      </c>
      <c r="E175" s="84">
        <f t="shared" si="2"/>
        <v>23.537430000000001</v>
      </c>
    </row>
    <row r="176" spans="1:5">
      <c r="A176" s="145"/>
      <c r="B176" s="151"/>
      <c r="C176" s="8" t="s">
        <v>184</v>
      </c>
      <c r="D176" s="7">
        <v>3335.08</v>
      </c>
      <c r="E176" s="84">
        <f t="shared" si="2"/>
        <v>70.036680000000004</v>
      </c>
    </row>
    <row r="177" spans="1:5">
      <c r="A177" s="145"/>
      <c r="B177" s="151"/>
      <c r="C177" s="8" t="s">
        <v>185</v>
      </c>
      <c r="D177" s="7">
        <v>728.84</v>
      </c>
      <c r="E177" s="84">
        <f t="shared" si="2"/>
        <v>15.305640000000002</v>
      </c>
    </row>
    <row r="178" spans="1:5">
      <c r="A178" s="145"/>
      <c r="B178" s="151"/>
      <c r="C178" s="8" t="s">
        <v>186</v>
      </c>
      <c r="D178" s="7">
        <v>2109.44</v>
      </c>
      <c r="E178" s="84">
        <f t="shared" si="2"/>
        <v>44.298240000000007</v>
      </c>
    </row>
    <row r="179" spans="1:5">
      <c r="A179" s="145"/>
      <c r="B179" s="151"/>
      <c r="C179" s="8" t="s">
        <v>187</v>
      </c>
      <c r="D179" s="7">
        <v>181.95</v>
      </c>
      <c r="E179" s="84">
        <f t="shared" si="2"/>
        <v>3.8209499999999998</v>
      </c>
    </row>
    <row r="180" spans="1:5">
      <c r="A180" s="146"/>
      <c r="B180" s="152"/>
      <c r="C180" s="8" t="s">
        <v>188</v>
      </c>
      <c r="D180" s="7">
        <v>284.77</v>
      </c>
      <c r="E180" s="84">
        <f t="shared" si="2"/>
        <v>5.9801700000000002</v>
      </c>
    </row>
    <row r="181" spans="1:5">
      <c r="A181" s="93"/>
      <c r="B181" s="9" t="s">
        <v>189</v>
      </c>
      <c r="C181" s="4">
        <v>12</v>
      </c>
      <c r="D181" s="10">
        <f>SUM(D169:D180)</f>
        <v>14051.300000000003</v>
      </c>
      <c r="E181" s="85">
        <f t="shared" si="2"/>
        <v>295.07730000000009</v>
      </c>
    </row>
    <row r="182" spans="1:5">
      <c r="A182" s="144">
        <v>10</v>
      </c>
      <c r="B182" s="150" t="s">
        <v>190</v>
      </c>
      <c r="C182" s="8" t="s">
        <v>191</v>
      </c>
      <c r="D182" s="7">
        <v>935.25</v>
      </c>
      <c r="E182" s="84">
        <f t="shared" si="2"/>
        <v>19.640250000000002</v>
      </c>
    </row>
    <row r="183" spans="1:5">
      <c r="A183" s="145"/>
      <c r="B183" s="151"/>
      <c r="C183" s="8" t="s">
        <v>192</v>
      </c>
      <c r="D183" s="7">
        <v>2886.67</v>
      </c>
      <c r="E183" s="84">
        <f t="shared" si="2"/>
        <v>60.620070000000005</v>
      </c>
    </row>
    <row r="184" spans="1:5">
      <c r="A184" s="145"/>
      <c r="B184" s="151"/>
      <c r="C184" s="8" t="s">
        <v>193</v>
      </c>
      <c r="D184" s="7">
        <v>1169.19</v>
      </c>
      <c r="E184" s="84">
        <f t="shared" si="2"/>
        <v>24.552990000000001</v>
      </c>
    </row>
    <row r="185" spans="1:5">
      <c r="A185" s="145"/>
      <c r="B185" s="151"/>
      <c r="C185" s="8" t="s">
        <v>194</v>
      </c>
      <c r="D185" s="7">
        <v>2295.62</v>
      </c>
      <c r="E185" s="84">
        <f t="shared" si="2"/>
        <v>48.208019999999998</v>
      </c>
    </row>
    <row r="186" spans="1:5">
      <c r="A186" s="145"/>
      <c r="B186" s="151"/>
      <c r="C186" s="8" t="s">
        <v>195</v>
      </c>
      <c r="D186" s="7">
        <v>1340.03</v>
      </c>
      <c r="E186" s="84">
        <f t="shared" si="2"/>
        <v>28.140630000000002</v>
      </c>
    </row>
    <row r="187" spans="1:5">
      <c r="A187" s="145"/>
      <c r="B187" s="151"/>
      <c r="C187" s="8" t="s">
        <v>196</v>
      </c>
      <c r="D187" s="7">
        <v>685.58</v>
      </c>
      <c r="E187" s="84">
        <f t="shared" si="2"/>
        <v>14.397180000000002</v>
      </c>
    </row>
    <row r="188" spans="1:5">
      <c r="A188" s="145"/>
      <c r="B188" s="151"/>
      <c r="C188" s="8" t="s">
        <v>197</v>
      </c>
      <c r="D188" s="7">
        <v>1130.8499999999999</v>
      </c>
      <c r="E188" s="84">
        <f t="shared" si="2"/>
        <v>23.74785</v>
      </c>
    </row>
    <row r="189" spans="1:5">
      <c r="A189" s="145"/>
      <c r="B189" s="151"/>
      <c r="C189" s="8" t="s">
        <v>198</v>
      </c>
      <c r="D189" s="7">
        <v>292.54000000000002</v>
      </c>
      <c r="E189" s="84">
        <f t="shared" si="2"/>
        <v>6.1433400000000011</v>
      </c>
    </row>
    <row r="190" spans="1:5">
      <c r="A190" s="146"/>
      <c r="B190" s="152"/>
      <c r="C190" s="8" t="s">
        <v>199</v>
      </c>
      <c r="D190" s="7">
        <v>3163.01</v>
      </c>
      <c r="E190" s="84">
        <f t="shared" si="2"/>
        <v>66.423210000000012</v>
      </c>
    </row>
    <row r="191" spans="1:5">
      <c r="A191" s="93"/>
      <c r="B191" s="9" t="s">
        <v>200</v>
      </c>
      <c r="C191" s="10">
        <v>9</v>
      </c>
      <c r="D191" s="10">
        <f>SUM(D182:D190)</f>
        <v>13898.740000000002</v>
      </c>
      <c r="E191" s="85">
        <f t="shared" si="2"/>
        <v>291.87354000000005</v>
      </c>
    </row>
    <row r="192" spans="1:5" ht="17.25" customHeight="1" thickBot="1">
      <c r="A192" s="12"/>
      <c r="B192" s="13" t="s">
        <v>201</v>
      </c>
      <c r="C192" s="14">
        <f>C49+C70+C90+C108+C130+C151+C162+C168+C181+C191</f>
        <v>176</v>
      </c>
      <c r="D192" s="14">
        <f>D49+D70+D90+D108+D130+D151+D162+D168+D181+D191</f>
        <v>203092.98000000004</v>
      </c>
      <c r="E192" s="85">
        <f t="shared" si="2"/>
        <v>4264.952580000001</v>
      </c>
    </row>
    <row r="193" ht="17.100000000000001" customHeight="1"/>
  </sheetData>
  <mergeCells count="31">
    <mergeCell ref="A163:A167"/>
    <mergeCell ref="B163:B167"/>
    <mergeCell ref="A169:A180"/>
    <mergeCell ref="B169:B180"/>
    <mergeCell ref="A182:A190"/>
    <mergeCell ref="B182:B190"/>
    <mergeCell ref="A109:A129"/>
    <mergeCell ref="B109:B129"/>
    <mergeCell ref="A131:A150"/>
    <mergeCell ref="B131:B150"/>
    <mergeCell ref="A152:A161"/>
    <mergeCell ref="B152:B161"/>
    <mergeCell ref="A71:A89"/>
    <mergeCell ref="B71:B89"/>
    <mergeCell ref="A91:A97"/>
    <mergeCell ref="B91:B97"/>
    <mergeCell ref="A98:A107"/>
    <mergeCell ref="B98:B107"/>
    <mergeCell ref="A36:A48"/>
    <mergeCell ref="B36:B48"/>
    <mergeCell ref="A50:A66"/>
    <mergeCell ref="B50:B66"/>
    <mergeCell ref="A67:A69"/>
    <mergeCell ref="B67:B69"/>
    <mergeCell ref="A6:A35"/>
    <mergeCell ref="B6:B35"/>
    <mergeCell ref="A2:E2"/>
    <mergeCell ref="A3:E3"/>
    <mergeCell ref="A4:A5"/>
    <mergeCell ref="B4:C5"/>
    <mergeCell ref="D4:E4"/>
  </mergeCells>
  <phoneticPr fontId="1" type="noConversion"/>
  <printOptions horizontalCentered="1"/>
  <pageMargins left="0.74803149606299213" right="0.74803149606299213" top="0.43307086614173229" bottom="0.15748031496062992" header="0.51181102362204722" footer="0.15748031496062992"/>
  <pageSetup paperSize="9" scale="8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6</vt:i4>
      </vt:variant>
      <vt:variant>
        <vt:lpstr>命名范围</vt:lpstr>
      </vt:variant>
      <vt:variant>
        <vt:i4>2</vt:i4>
      </vt:variant>
    </vt:vector>
  </HeadingPairs>
  <TitlesOfParts>
    <vt:vector size="8" baseType="lpstr">
      <vt:lpstr>附件1</vt:lpstr>
      <vt:lpstr>吴中</vt:lpstr>
      <vt:lpstr>相城</vt:lpstr>
      <vt:lpstr>新区</vt:lpstr>
      <vt:lpstr>园区</vt:lpstr>
      <vt:lpstr>吴江 </vt:lpstr>
      <vt:lpstr>'吴江 '!Print_Area</vt:lpstr>
      <vt:lpstr>吴中!Print_Area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2021-11-19T06:04:06Z</dcterms:modified>
</cp:coreProperties>
</file>