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 activeTab="5"/>
  </bookViews>
  <sheets>
    <sheet name="附件1" sheetId="4" r:id="rId1"/>
    <sheet name="吴中" sheetId="5" r:id="rId2"/>
    <sheet name="相城" sheetId="6" r:id="rId3"/>
    <sheet name="高新" sheetId="7" r:id="rId4"/>
    <sheet name="园区" sheetId="8" r:id="rId5"/>
    <sheet name="吴江" sheetId="9" r:id="rId6"/>
  </sheets>
  <externalReferences>
    <externalReference r:id="rId7"/>
  </externalReferences>
  <definedNames>
    <definedName name="_xlnm._FilterDatabase" localSheetId="5" hidden="1">吴江!$E$2:$E$202</definedName>
  </definedNames>
  <calcPr calcId="125725"/>
</workbook>
</file>

<file path=xl/calcChain.xml><?xml version="1.0" encoding="utf-8"?>
<calcChain xmlns="http://schemas.openxmlformats.org/spreadsheetml/2006/main">
  <c r="E6" i="8"/>
  <c r="E7" i="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6"/>
  <c r="D12"/>
  <c r="D23"/>
  <c r="D28"/>
  <c r="D32"/>
  <c r="E7" i="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"/>
  <c r="D19"/>
  <c r="D28"/>
  <c r="D34"/>
  <c r="D42"/>
  <c r="D46"/>
  <c r="D51"/>
  <c r="D59"/>
  <c r="E7" i="5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4"/>
  <c r="E65"/>
  <c r="E6"/>
  <c r="D19"/>
  <c r="E19" s="1"/>
  <c r="D29"/>
  <c r="E29" s="1"/>
  <c r="D42"/>
  <c r="E42" s="1"/>
  <c r="D45"/>
  <c r="D54"/>
  <c r="D61"/>
  <c r="D63"/>
  <c r="E63" s="1"/>
  <c r="C202" i="9"/>
  <c r="D201"/>
  <c r="E201" s="1"/>
  <c r="C201"/>
  <c r="D200"/>
  <c r="E200" s="1"/>
  <c r="C200"/>
  <c r="D199"/>
  <c r="E199" s="1"/>
  <c r="C199"/>
  <c r="D198"/>
  <c r="E198" s="1"/>
  <c r="C198"/>
  <c r="D197"/>
  <c r="E197" s="1"/>
  <c r="C197"/>
  <c r="D196"/>
  <c r="E196" s="1"/>
  <c r="C196"/>
  <c r="D195"/>
  <c r="E195" s="1"/>
  <c r="C195"/>
  <c r="D194"/>
  <c r="E194" s="1"/>
  <c r="C194"/>
  <c r="D193"/>
  <c r="E193" s="1"/>
  <c r="C193"/>
  <c r="C192"/>
  <c r="D191"/>
  <c r="E191" s="1"/>
  <c r="C191"/>
  <c r="D190"/>
  <c r="E190" s="1"/>
  <c r="C190"/>
  <c r="D189"/>
  <c r="E189" s="1"/>
  <c r="C189"/>
  <c r="D188"/>
  <c r="E188" s="1"/>
  <c r="C188"/>
  <c r="D187"/>
  <c r="E187" s="1"/>
  <c r="C187"/>
  <c r="D186"/>
  <c r="E186" s="1"/>
  <c r="C186"/>
  <c r="D185"/>
  <c r="E185" s="1"/>
  <c r="C185"/>
  <c r="D184"/>
  <c r="E184" s="1"/>
  <c r="C184"/>
  <c r="D183"/>
  <c r="E183" s="1"/>
  <c r="C183"/>
  <c r="D182"/>
  <c r="E182" s="1"/>
  <c r="C182"/>
  <c r="D181"/>
  <c r="E181" s="1"/>
  <c r="C181"/>
  <c r="D180"/>
  <c r="E180" s="1"/>
  <c r="C180"/>
  <c r="D179"/>
  <c r="E179" s="1"/>
  <c r="C179"/>
  <c r="D178"/>
  <c r="E178" s="1"/>
  <c r="C178"/>
  <c r="C177"/>
  <c r="D176"/>
  <c r="E176" s="1"/>
  <c r="C176"/>
  <c r="D175"/>
  <c r="E175" s="1"/>
  <c r="C175"/>
  <c r="D174"/>
  <c r="E174" s="1"/>
  <c r="C174"/>
  <c r="D173"/>
  <c r="E173" s="1"/>
  <c r="C173"/>
  <c r="D172"/>
  <c r="E172" s="1"/>
  <c r="C172"/>
  <c r="C171"/>
  <c r="D170"/>
  <c r="E170" s="1"/>
  <c r="C170"/>
  <c r="D169"/>
  <c r="E169" s="1"/>
  <c r="C169"/>
  <c r="D168"/>
  <c r="E168" s="1"/>
  <c r="C168"/>
  <c r="D167"/>
  <c r="E167" s="1"/>
  <c r="C167"/>
  <c r="D166"/>
  <c r="E166" s="1"/>
  <c r="C166"/>
  <c r="D165"/>
  <c r="E165" s="1"/>
  <c r="C165"/>
  <c r="D164"/>
  <c r="E164" s="1"/>
  <c r="C164"/>
  <c r="D163"/>
  <c r="E163" s="1"/>
  <c r="C163"/>
  <c r="D162"/>
  <c r="E162" s="1"/>
  <c r="C162"/>
  <c r="D161"/>
  <c r="E161" s="1"/>
  <c r="C161"/>
  <c r="D160"/>
  <c r="E160" s="1"/>
  <c r="C160"/>
  <c r="C159"/>
  <c r="D158"/>
  <c r="E158" s="1"/>
  <c r="C158"/>
  <c r="D157"/>
  <c r="E157" s="1"/>
  <c r="C157"/>
  <c r="D156"/>
  <c r="E156" s="1"/>
  <c r="C156"/>
  <c r="D155"/>
  <c r="E155" s="1"/>
  <c r="C155"/>
  <c r="D154"/>
  <c r="E154" s="1"/>
  <c r="C154"/>
  <c r="D153"/>
  <c r="E153" s="1"/>
  <c r="C153"/>
  <c r="D152"/>
  <c r="E152" s="1"/>
  <c r="C152"/>
  <c r="D151"/>
  <c r="E151" s="1"/>
  <c r="C151"/>
  <c r="D150"/>
  <c r="E150" s="1"/>
  <c r="C150"/>
  <c r="D149"/>
  <c r="E149" s="1"/>
  <c r="C149"/>
  <c r="D148"/>
  <c r="E148" s="1"/>
  <c r="C148"/>
  <c r="D147"/>
  <c r="E147" s="1"/>
  <c r="C147"/>
  <c r="D146"/>
  <c r="E146" s="1"/>
  <c r="C146"/>
  <c r="D145"/>
  <c r="E145" s="1"/>
  <c r="C145"/>
  <c r="D144"/>
  <c r="E144" s="1"/>
  <c r="C144"/>
  <c r="D143"/>
  <c r="E143" s="1"/>
  <c r="C143"/>
  <c r="D142"/>
  <c r="E142" s="1"/>
  <c r="C142"/>
  <c r="D141"/>
  <c r="E141" s="1"/>
  <c r="C141"/>
  <c r="D140"/>
  <c r="E140" s="1"/>
  <c r="C140"/>
  <c r="D139"/>
  <c r="E139" s="1"/>
  <c r="C139"/>
  <c r="D138"/>
  <c r="E138" s="1"/>
  <c r="C138"/>
  <c r="C137"/>
  <c r="D136"/>
  <c r="E136" s="1"/>
  <c r="C136"/>
  <c r="D135"/>
  <c r="E135" s="1"/>
  <c r="C135"/>
  <c r="D134"/>
  <c r="E134" s="1"/>
  <c r="C134"/>
  <c r="D133"/>
  <c r="E133" s="1"/>
  <c r="C133"/>
  <c r="D132"/>
  <c r="E132" s="1"/>
  <c r="C132"/>
  <c r="D131"/>
  <c r="E131" s="1"/>
  <c r="C131"/>
  <c r="D130"/>
  <c r="E130" s="1"/>
  <c r="C130"/>
  <c r="D129"/>
  <c r="E129" s="1"/>
  <c r="C129"/>
  <c r="D128"/>
  <c r="E128" s="1"/>
  <c r="C128"/>
  <c r="D127"/>
  <c r="E127" s="1"/>
  <c r="C127"/>
  <c r="D126"/>
  <c r="E126" s="1"/>
  <c r="C126"/>
  <c r="D125"/>
  <c r="E125" s="1"/>
  <c r="C125"/>
  <c r="D124"/>
  <c r="E124" s="1"/>
  <c r="C124"/>
  <c r="D123"/>
  <c r="E123" s="1"/>
  <c r="C123"/>
  <c r="D122"/>
  <c r="E122" s="1"/>
  <c r="C122"/>
  <c r="D121"/>
  <c r="E121" s="1"/>
  <c r="C121"/>
  <c r="D120"/>
  <c r="E120" s="1"/>
  <c r="C120"/>
  <c r="D119"/>
  <c r="E119" s="1"/>
  <c r="C119"/>
  <c r="D118"/>
  <c r="E118" s="1"/>
  <c r="C118"/>
  <c r="D117"/>
  <c r="E117" s="1"/>
  <c r="C117"/>
  <c r="D116"/>
  <c r="E116" s="1"/>
  <c r="C116"/>
  <c r="D115"/>
  <c r="E115" s="1"/>
  <c r="C115"/>
  <c r="D114"/>
  <c r="C114"/>
  <c r="C113"/>
  <c r="D112"/>
  <c r="E112" s="1"/>
  <c r="C112"/>
  <c r="D111"/>
  <c r="E111" s="1"/>
  <c r="C111"/>
  <c r="D110"/>
  <c r="E110" s="1"/>
  <c r="C110"/>
  <c r="D109"/>
  <c r="E109" s="1"/>
  <c r="C109"/>
  <c r="D108"/>
  <c r="E108" s="1"/>
  <c r="C108"/>
  <c r="D107"/>
  <c r="E107" s="1"/>
  <c r="C107"/>
  <c r="D106"/>
  <c r="E106" s="1"/>
  <c r="C106"/>
  <c r="D105"/>
  <c r="E105" s="1"/>
  <c r="C105"/>
  <c r="D104"/>
  <c r="E104" s="1"/>
  <c r="C104"/>
  <c r="D103"/>
  <c r="E103" s="1"/>
  <c r="C103"/>
  <c r="D102"/>
  <c r="E102" s="1"/>
  <c r="C102"/>
  <c r="D101"/>
  <c r="E101" s="1"/>
  <c r="C101"/>
  <c r="D100"/>
  <c r="E100" s="1"/>
  <c r="C100"/>
  <c r="D99"/>
  <c r="E99" s="1"/>
  <c r="C99"/>
  <c r="D98"/>
  <c r="E98" s="1"/>
  <c r="C98"/>
  <c r="D97"/>
  <c r="E97" s="1"/>
  <c r="C97"/>
  <c r="D96"/>
  <c r="E96" s="1"/>
  <c r="C96"/>
  <c r="D95"/>
  <c r="E95" s="1"/>
  <c r="C95"/>
  <c r="C94"/>
  <c r="D93"/>
  <c r="E93" s="1"/>
  <c r="C93"/>
  <c r="D92"/>
  <c r="E92" s="1"/>
  <c r="C92"/>
  <c r="D91"/>
  <c r="E91" s="1"/>
  <c r="C91"/>
  <c r="D90"/>
  <c r="E90" s="1"/>
  <c r="C90"/>
  <c r="D89"/>
  <c r="E89" s="1"/>
  <c r="C89"/>
  <c r="D88"/>
  <c r="E88" s="1"/>
  <c r="C88"/>
  <c r="D87"/>
  <c r="E87" s="1"/>
  <c r="C87"/>
  <c r="D86"/>
  <c r="E86" s="1"/>
  <c r="C86"/>
  <c r="D85"/>
  <c r="E85" s="1"/>
  <c r="C85"/>
  <c r="D84"/>
  <c r="E84" s="1"/>
  <c r="C84"/>
  <c r="D83"/>
  <c r="E83" s="1"/>
  <c r="C83"/>
  <c r="D82"/>
  <c r="E82" s="1"/>
  <c r="C82"/>
  <c r="D81"/>
  <c r="E81" s="1"/>
  <c r="C81"/>
  <c r="D80"/>
  <c r="E80" s="1"/>
  <c r="C80"/>
  <c r="D79"/>
  <c r="E79" s="1"/>
  <c r="C79"/>
  <c r="D78"/>
  <c r="E78" s="1"/>
  <c r="C78"/>
  <c r="D77"/>
  <c r="E77" s="1"/>
  <c r="C77"/>
  <c r="D76"/>
  <c r="E76" s="1"/>
  <c r="C76"/>
  <c r="D75"/>
  <c r="E75" s="1"/>
  <c r="C75"/>
  <c r="D74"/>
  <c r="E74" s="1"/>
  <c r="C74"/>
  <c r="C73"/>
  <c r="D72"/>
  <c r="E72" s="1"/>
  <c r="C72"/>
  <c r="D71"/>
  <c r="E71" s="1"/>
  <c r="C71"/>
  <c r="D70"/>
  <c r="E70" s="1"/>
  <c r="C70"/>
  <c r="D69"/>
  <c r="E69" s="1"/>
  <c r="C69"/>
  <c r="D68"/>
  <c r="E68" s="1"/>
  <c r="C68"/>
  <c r="D67"/>
  <c r="E67" s="1"/>
  <c r="C67"/>
  <c r="D66"/>
  <c r="E66" s="1"/>
  <c r="C66"/>
  <c r="D65"/>
  <c r="E65" s="1"/>
  <c r="C65"/>
  <c r="D64"/>
  <c r="E64" s="1"/>
  <c r="C64"/>
  <c r="D63"/>
  <c r="E63" s="1"/>
  <c r="C63"/>
  <c r="D62"/>
  <c r="E62" s="1"/>
  <c r="C62"/>
  <c r="D61"/>
  <c r="E61" s="1"/>
  <c r="C61"/>
  <c r="D60"/>
  <c r="E60" s="1"/>
  <c r="C60"/>
  <c r="D59"/>
  <c r="E59" s="1"/>
  <c r="C59"/>
  <c r="D58"/>
  <c r="E58" s="1"/>
  <c r="C58"/>
  <c r="D57"/>
  <c r="E57" s="1"/>
  <c r="C57"/>
  <c r="D56"/>
  <c r="E56" s="1"/>
  <c r="C56"/>
  <c r="D55"/>
  <c r="E55" s="1"/>
  <c r="C55"/>
  <c r="D54"/>
  <c r="E54" s="1"/>
  <c r="C54"/>
  <c r="D53"/>
  <c r="E53" s="1"/>
  <c r="C53"/>
  <c r="D52"/>
  <c r="E52" s="1"/>
  <c r="C52"/>
  <c r="C51"/>
  <c r="D50"/>
  <c r="E50" s="1"/>
  <c r="C50"/>
  <c r="D49"/>
  <c r="E49" s="1"/>
  <c r="C49"/>
  <c r="D48"/>
  <c r="E48" s="1"/>
  <c r="C48"/>
  <c r="D47"/>
  <c r="E47" s="1"/>
  <c r="C47"/>
  <c r="D46"/>
  <c r="E46" s="1"/>
  <c r="C46"/>
  <c r="D45"/>
  <c r="E45" s="1"/>
  <c r="C45"/>
  <c r="D44"/>
  <c r="E44" s="1"/>
  <c r="C44"/>
  <c r="D43"/>
  <c r="E43" s="1"/>
  <c r="C43"/>
  <c r="D42"/>
  <c r="E42" s="1"/>
  <c r="C42"/>
  <c r="D41"/>
  <c r="E41" s="1"/>
  <c r="C41"/>
  <c r="D40"/>
  <c r="E40" s="1"/>
  <c r="C40"/>
  <c r="D39"/>
  <c r="E39" s="1"/>
  <c r="C39"/>
  <c r="D38"/>
  <c r="E38" s="1"/>
  <c r="C38"/>
  <c r="D37"/>
  <c r="E37" s="1"/>
  <c r="C37"/>
  <c r="D36"/>
  <c r="E36" s="1"/>
  <c r="C36"/>
  <c r="D35"/>
  <c r="E35" s="1"/>
  <c r="C35"/>
  <c r="D34"/>
  <c r="E34" s="1"/>
  <c r="C34"/>
  <c r="D33"/>
  <c r="E33" s="1"/>
  <c r="C33"/>
  <c r="D32"/>
  <c r="E32" s="1"/>
  <c r="C32"/>
  <c r="D31"/>
  <c r="E31" s="1"/>
  <c r="C31"/>
  <c r="D30"/>
  <c r="E30" s="1"/>
  <c r="C30"/>
  <c r="D29"/>
  <c r="E29" s="1"/>
  <c r="C29"/>
  <c r="D28"/>
  <c r="E28" s="1"/>
  <c r="C28"/>
  <c r="D27"/>
  <c r="E27" s="1"/>
  <c r="C27"/>
  <c r="D26"/>
  <c r="E26" s="1"/>
  <c r="C26"/>
  <c r="D25"/>
  <c r="E25" s="1"/>
  <c r="C25"/>
  <c r="D24"/>
  <c r="E24" s="1"/>
  <c r="C24"/>
  <c r="D23"/>
  <c r="E23" s="1"/>
  <c r="C23"/>
  <c r="D22"/>
  <c r="E22" s="1"/>
  <c r="C22"/>
  <c r="D21"/>
  <c r="E21" s="1"/>
  <c r="C21"/>
  <c r="D20"/>
  <c r="E20" s="1"/>
  <c r="C20"/>
  <c r="D19"/>
  <c r="E19" s="1"/>
  <c r="C19"/>
  <c r="D18"/>
  <c r="E18" s="1"/>
  <c r="C18"/>
  <c r="D17"/>
  <c r="E17" s="1"/>
  <c r="C17"/>
  <c r="D16"/>
  <c r="E16" s="1"/>
  <c r="C16"/>
  <c r="D15"/>
  <c r="E15" s="1"/>
  <c r="C15"/>
  <c r="D14"/>
  <c r="E14" s="1"/>
  <c r="C14"/>
  <c r="D13"/>
  <c r="E13" s="1"/>
  <c r="C13"/>
  <c r="D12"/>
  <c r="E12" s="1"/>
  <c r="C12"/>
  <c r="D11"/>
  <c r="E11" s="1"/>
  <c r="C11"/>
  <c r="D10"/>
  <c r="E10" s="1"/>
  <c r="C10"/>
  <c r="D9"/>
  <c r="E9" s="1"/>
  <c r="C9"/>
  <c r="D8"/>
  <c r="E8" s="1"/>
  <c r="C8"/>
  <c r="D7"/>
  <c r="E7" s="1"/>
  <c r="C7"/>
  <c r="D6"/>
  <c r="E6" s="1"/>
  <c r="C6"/>
  <c r="D137" l="1"/>
  <c r="E137" s="1"/>
  <c r="E114"/>
  <c r="D171"/>
  <c r="E171" s="1"/>
  <c r="D159"/>
  <c r="E159" s="1"/>
  <c r="C203"/>
  <c r="D51"/>
  <c r="E51" s="1"/>
  <c r="D192"/>
  <c r="E192" s="1"/>
  <c r="D113"/>
  <c r="E113" s="1"/>
  <c r="D94"/>
  <c r="E94" s="1"/>
  <c r="D177"/>
  <c r="E177" s="1"/>
  <c r="D202"/>
  <c r="E202" s="1"/>
  <c r="D73"/>
  <c r="E73" s="1"/>
  <c r="D33" i="7"/>
  <c r="D60" i="6"/>
  <c r="D66" i="5"/>
  <c r="E66" s="1"/>
  <c r="D9" i="4"/>
  <c r="C9"/>
  <c r="D203" i="9" l="1"/>
  <c r="E203" s="1"/>
</calcChain>
</file>

<file path=xl/sharedStrings.xml><?xml version="1.0" encoding="utf-8"?>
<sst xmlns="http://schemas.openxmlformats.org/spreadsheetml/2006/main" count="241" uniqueCount="200">
  <si>
    <t>区属</t>
  </si>
  <si>
    <t>补偿类型</t>
  </si>
  <si>
    <t>补偿面积（亩）</t>
    <phoneticPr fontId="1" type="noConversion"/>
  </si>
  <si>
    <t>吴中区</t>
    <phoneticPr fontId="1" type="noConversion"/>
  </si>
  <si>
    <t>水稻田</t>
    <phoneticPr fontId="1" type="noConversion"/>
  </si>
  <si>
    <t>相城区</t>
    <phoneticPr fontId="1" type="noConversion"/>
  </si>
  <si>
    <t>工业园区</t>
    <phoneticPr fontId="1" type="noConversion"/>
  </si>
  <si>
    <t>高新区</t>
    <phoneticPr fontId="1" type="noConversion"/>
  </si>
  <si>
    <t>吴江区</t>
    <phoneticPr fontId="1" type="noConversion"/>
  </si>
  <si>
    <t>苏州市级合计</t>
    <phoneticPr fontId="1" type="noConversion"/>
  </si>
  <si>
    <t>序号</t>
  </si>
  <si>
    <t>申报单位</t>
  </si>
  <si>
    <t>备注</t>
  </si>
  <si>
    <t>甪直镇</t>
  </si>
  <si>
    <t xml:space="preserve">前港村 </t>
  </si>
  <si>
    <t xml:space="preserve">三马村 </t>
  </si>
  <si>
    <t xml:space="preserve">湖浜村 </t>
  </si>
  <si>
    <t xml:space="preserve">长巨村 </t>
  </si>
  <si>
    <t xml:space="preserve">澄墩村 </t>
  </si>
  <si>
    <t xml:space="preserve">瑶盛村 </t>
  </si>
  <si>
    <t xml:space="preserve">淞南村 </t>
  </si>
  <si>
    <t xml:space="preserve">淞浦村 </t>
  </si>
  <si>
    <t xml:space="preserve">澄北村 </t>
  </si>
  <si>
    <t xml:space="preserve">澄湖村 </t>
  </si>
  <si>
    <t xml:space="preserve">澄东村 </t>
  </si>
  <si>
    <t xml:space="preserve">甫田村 </t>
  </si>
  <si>
    <t xml:space="preserve">甫南村 </t>
  </si>
  <si>
    <t>小计</t>
  </si>
  <si>
    <t>光福镇</t>
  </si>
  <si>
    <t>府巷村</t>
  </si>
  <si>
    <t>迂里村</t>
  </si>
  <si>
    <t>太湖渔港村</t>
  </si>
  <si>
    <t>冲山村</t>
  </si>
  <si>
    <t>胥口镇</t>
  </si>
  <si>
    <t>新峰村</t>
  </si>
  <si>
    <t>马舍村</t>
  </si>
  <si>
    <t>合丰村</t>
  </si>
  <si>
    <t>东欣村</t>
  </si>
  <si>
    <t>临湖镇</t>
  </si>
  <si>
    <t>采莲村</t>
  </si>
  <si>
    <t>东吴村</t>
  </si>
  <si>
    <t>湖桥村</t>
  </si>
  <si>
    <t>界路村</t>
  </si>
  <si>
    <t>灵湖村</t>
  </si>
  <si>
    <t>陆舍村</t>
  </si>
  <si>
    <t>牛桥村</t>
  </si>
  <si>
    <t>浦庄村</t>
  </si>
  <si>
    <t>前塘村</t>
  </si>
  <si>
    <t>石舍村</t>
  </si>
  <si>
    <t>石塘村</t>
  </si>
  <si>
    <t>石庄村</t>
  </si>
  <si>
    <t>东山镇</t>
  </si>
  <si>
    <t>新潦村</t>
  </si>
  <si>
    <t>渡口村</t>
  </si>
  <si>
    <t>金庭镇</t>
  </si>
  <si>
    <t>石公村</t>
  </si>
  <si>
    <t>堂里村</t>
  </si>
  <si>
    <t>东村村</t>
  </si>
  <si>
    <t>元山村</t>
  </si>
  <si>
    <t>衙甪里村</t>
  </si>
  <si>
    <t>林屋村</t>
  </si>
  <si>
    <t>缥缈村</t>
  </si>
  <si>
    <t>秉常村</t>
  </si>
  <si>
    <t>横泾街道</t>
  </si>
  <si>
    <t>新路村</t>
  </si>
  <si>
    <t>新齐村</t>
  </si>
  <si>
    <t>上林村</t>
  </si>
  <si>
    <t>长远村</t>
  </si>
  <si>
    <t xml:space="preserve">上巷社区 </t>
  </si>
  <si>
    <t>尧南社区</t>
  </si>
  <si>
    <t>越溪街道</t>
  </si>
  <si>
    <t>木林社区</t>
  </si>
  <si>
    <t>香山街道</t>
  </si>
  <si>
    <t>舟山村</t>
  </si>
  <si>
    <t>总计</t>
  </si>
  <si>
    <t>序号</t>
    <phoneticPr fontId="36" type="noConversion"/>
  </si>
  <si>
    <t>申报单位</t>
    <phoneticPr fontId="36" type="noConversion"/>
  </si>
  <si>
    <t>备注</t>
    <phoneticPr fontId="36" type="noConversion"/>
  </si>
  <si>
    <t>相城经开区</t>
    <phoneticPr fontId="36" type="noConversion"/>
  </si>
  <si>
    <t>漕湖村</t>
    <phoneticPr fontId="36" type="noConversion"/>
  </si>
  <si>
    <t>鹅东村</t>
    <phoneticPr fontId="36" type="noConversion"/>
  </si>
  <si>
    <t>丰泾村</t>
    <phoneticPr fontId="36" type="noConversion"/>
  </si>
  <si>
    <t>灵峰村</t>
    <phoneticPr fontId="36" type="noConversion"/>
  </si>
  <si>
    <t>芮埭村</t>
    <phoneticPr fontId="36" type="noConversion"/>
  </si>
  <si>
    <t>石桥村</t>
    <phoneticPr fontId="36" type="noConversion"/>
  </si>
  <si>
    <t>新北村</t>
    <phoneticPr fontId="36" type="noConversion"/>
  </si>
  <si>
    <t>倪汇村</t>
    <phoneticPr fontId="36" type="noConversion"/>
  </si>
  <si>
    <t>上浜村</t>
    <phoneticPr fontId="36" type="noConversion"/>
  </si>
  <si>
    <t>汤浜村</t>
    <phoneticPr fontId="36" type="noConversion"/>
  </si>
  <si>
    <t>卫星村</t>
    <phoneticPr fontId="36" type="noConversion"/>
  </si>
  <si>
    <t>下堡村</t>
    <phoneticPr fontId="36" type="noConversion"/>
  </si>
  <si>
    <t>永昌村</t>
    <phoneticPr fontId="36" type="noConversion"/>
  </si>
  <si>
    <t>小计</t>
    <phoneticPr fontId="36" type="noConversion"/>
  </si>
  <si>
    <t>黄埭镇</t>
    <phoneticPr fontId="36" type="noConversion"/>
  </si>
  <si>
    <t>方埝村</t>
    <phoneticPr fontId="36" type="noConversion"/>
  </si>
  <si>
    <t>冯梦龙村</t>
    <phoneticPr fontId="36" type="noConversion"/>
  </si>
  <si>
    <t>胡桥村</t>
    <phoneticPr fontId="36" type="noConversion"/>
  </si>
  <si>
    <t>金龙村</t>
    <phoneticPr fontId="36" type="noConversion"/>
  </si>
  <si>
    <t>三埂村</t>
    <phoneticPr fontId="36" type="noConversion"/>
  </si>
  <si>
    <t>旺庄村</t>
    <phoneticPr fontId="36" type="noConversion"/>
  </si>
  <si>
    <t>西桥村</t>
    <phoneticPr fontId="36" type="noConversion"/>
  </si>
  <si>
    <t>长康社区</t>
    <phoneticPr fontId="36" type="noConversion"/>
  </si>
  <si>
    <t>太平街道</t>
    <phoneticPr fontId="36" type="noConversion"/>
  </si>
  <si>
    <t>花倪村</t>
    <phoneticPr fontId="36" type="noConversion"/>
  </si>
  <si>
    <t>聚金村</t>
    <phoneticPr fontId="36" type="noConversion"/>
  </si>
  <si>
    <t>莲港村</t>
    <phoneticPr fontId="36" type="noConversion"/>
  </si>
  <si>
    <t>沈桥村</t>
    <phoneticPr fontId="36" type="noConversion"/>
  </si>
  <si>
    <t>旺巷村</t>
    <phoneticPr fontId="36" type="noConversion"/>
  </si>
  <si>
    <t>望亭镇</t>
    <phoneticPr fontId="36" type="noConversion"/>
  </si>
  <si>
    <t>何家角村</t>
    <phoneticPr fontId="36" type="noConversion"/>
  </si>
  <si>
    <t>华阳村</t>
    <phoneticPr fontId="36" type="noConversion"/>
  </si>
  <si>
    <t>四旺村</t>
    <phoneticPr fontId="36" type="noConversion"/>
  </si>
  <si>
    <t>项路村</t>
    <phoneticPr fontId="36" type="noConversion"/>
  </si>
  <si>
    <t>新埂村</t>
    <phoneticPr fontId="36" type="noConversion"/>
  </si>
  <si>
    <t>迎湖村</t>
    <phoneticPr fontId="36" type="noConversion"/>
  </si>
  <si>
    <t>宅基村</t>
    <phoneticPr fontId="36" type="noConversion"/>
  </si>
  <si>
    <t>渭塘镇</t>
    <phoneticPr fontId="36" type="noConversion"/>
  </si>
  <si>
    <t>凤凰泾村</t>
    <phoneticPr fontId="36" type="noConversion"/>
  </si>
  <si>
    <t>凤阳村</t>
    <phoneticPr fontId="36" type="noConversion"/>
  </si>
  <si>
    <t>渭西村</t>
    <phoneticPr fontId="36" type="noConversion"/>
  </si>
  <si>
    <t>阳澄湖度假区</t>
    <phoneticPr fontId="36" type="noConversion"/>
  </si>
  <si>
    <t>莲花村</t>
    <phoneticPr fontId="36" type="noConversion"/>
  </si>
  <si>
    <t>清水村</t>
    <phoneticPr fontId="36" type="noConversion"/>
  </si>
  <si>
    <t>新泾村</t>
    <phoneticPr fontId="36" type="noConversion"/>
  </si>
  <si>
    <t>洋沟溇村</t>
    <phoneticPr fontId="36" type="noConversion"/>
  </si>
  <si>
    <t>阳澄湖镇</t>
    <phoneticPr fontId="36" type="noConversion"/>
  </si>
  <si>
    <t>岸山村</t>
    <phoneticPr fontId="36" type="noConversion"/>
  </si>
  <si>
    <t>北前村</t>
    <phoneticPr fontId="36" type="noConversion"/>
  </si>
  <si>
    <t>戴娄村</t>
    <phoneticPr fontId="36" type="noConversion"/>
  </si>
  <si>
    <t>陆巷村</t>
    <phoneticPr fontId="36" type="noConversion"/>
  </si>
  <si>
    <t>枪堂村</t>
    <phoneticPr fontId="36" type="noConversion"/>
  </si>
  <si>
    <t>十图村</t>
    <phoneticPr fontId="36" type="noConversion"/>
  </si>
  <si>
    <t>消泾村</t>
    <phoneticPr fontId="36" type="noConversion"/>
  </si>
  <si>
    <t>总计</t>
    <phoneticPr fontId="36" type="noConversion"/>
  </si>
  <si>
    <t>浒墅关</t>
    <phoneticPr fontId="41" type="noConversion"/>
  </si>
  <si>
    <t>下山村</t>
  </si>
  <si>
    <t>横锦村</t>
  </si>
  <si>
    <t>华盛社区</t>
  </si>
  <si>
    <t>青灯村</t>
  </si>
  <si>
    <t>九图村</t>
  </si>
  <si>
    <t>吴公村</t>
  </si>
  <si>
    <t>东泾村</t>
  </si>
  <si>
    <t>航船浜</t>
  </si>
  <si>
    <t>箭庄社区</t>
  </si>
  <si>
    <t>街西村</t>
  </si>
  <si>
    <t>同心村</t>
  </si>
  <si>
    <t>金市村</t>
  </si>
  <si>
    <t>新合村</t>
  </si>
  <si>
    <t>颜家村</t>
  </si>
  <si>
    <t>北河村</t>
  </si>
  <si>
    <t>北窑村</t>
  </si>
  <si>
    <t>长巷村</t>
  </si>
  <si>
    <t>黄区村</t>
  </si>
  <si>
    <t>中村村</t>
  </si>
  <si>
    <t>新苏村</t>
  </si>
  <si>
    <t>石帆村</t>
  </si>
  <si>
    <t>马山村</t>
  </si>
  <si>
    <t>秀岸村</t>
  </si>
  <si>
    <t>汾湖高新区（黎里镇）</t>
    <phoneticPr fontId="36" type="noConversion"/>
  </si>
  <si>
    <t>吴江高新区（盛泽镇）</t>
    <phoneticPr fontId="36" type="noConversion"/>
  </si>
  <si>
    <t xml:space="preserve">同 里 镇 </t>
    <phoneticPr fontId="36" type="noConversion"/>
  </si>
  <si>
    <t>江陵街道</t>
    <phoneticPr fontId="36" type="noConversion"/>
  </si>
  <si>
    <t>横 扇 街 道</t>
    <phoneticPr fontId="36" type="noConversion"/>
  </si>
  <si>
    <t>八 坼 街 道</t>
    <phoneticPr fontId="36" type="noConversion"/>
  </si>
  <si>
    <t>附件2</t>
    <phoneticPr fontId="1" type="noConversion"/>
  </si>
  <si>
    <t>市级补偿资金</t>
    <phoneticPr fontId="1" type="noConversion"/>
  </si>
  <si>
    <t>分配明细--吴中区</t>
    <phoneticPr fontId="1" type="noConversion"/>
  </si>
  <si>
    <t>补偿面积（亩）</t>
    <phoneticPr fontId="36" type="noConversion"/>
  </si>
  <si>
    <t>水稻田</t>
    <phoneticPr fontId="36" type="noConversion"/>
  </si>
  <si>
    <t>市级补偿资金</t>
    <phoneticPr fontId="36" type="noConversion"/>
  </si>
  <si>
    <t>分配明细--相城区</t>
    <phoneticPr fontId="36" type="noConversion"/>
  </si>
  <si>
    <t>附件2</t>
    <phoneticPr fontId="36" type="noConversion"/>
  </si>
  <si>
    <t>水稻田</t>
    <phoneticPr fontId="1" type="noConversion"/>
  </si>
  <si>
    <t>补偿面积（亩）</t>
    <phoneticPr fontId="1" type="noConversion"/>
  </si>
  <si>
    <t>市级补偿资金</t>
    <phoneticPr fontId="1" type="noConversion"/>
  </si>
  <si>
    <t>小计</t>
    <phoneticPr fontId="1" type="noConversion"/>
  </si>
  <si>
    <t>通安</t>
    <phoneticPr fontId="41" type="noConversion"/>
  </si>
  <si>
    <t>东渚街道</t>
    <phoneticPr fontId="41" type="noConversion"/>
  </si>
  <si>
    <t>镇湖街道</t>
    <phoneticPr fontId="41" type="noConversion"/>
  </si>
  <si>
    <t>高新区合计</t>
    <phoneticPr fontId="41" type="noConversion"/>
  </si>
  <si>
    <t>水稻田</t>
    <phoneticPr fontId="1" type="noConversion"/>
  </si>
  <si>
    <t>补偿面积（亩）</t>
    <phoneticPr fontId="1" type="noConversion"/>
  </si>
  <si>
    <t>市级补偿资金</t>
    <phoneticPr fontId="1" type="noConversion"/>
  </si>
  <si>
    <t>附件2</t>
    <phoneticPr fontId="1" type="noConversion"/>
  </si>
  <si>
    <t>分配明细--高新区</t>
    <phoneticPr fontId="1" type="noConversion"/>
  </si>
  <si>
    <t>分配明细--工业园区</t>
    <phoneticPr fontId="1" type="noConversion"/>
  </si>
  <si>
    <t>唯亭镇</t>
    <phoneticPr fontId="41" type="noConversion"/>
  </si>
  <si>
    <t>浦田村</t>
    <phoneticPr fontId="1" type="noConversion"/>
  </si>
  <si>
    <t>小    计</t>
    <phoneticPr fontId="36" type="noConversion"/>
  </si>
  <si>
    <t>七   都   镇</t>
    <phoneticPr fontId="36" type="noConversion"/>
  </si>
  <si>
    <t>桃   源   镇</t>
    <phoneticPr fontId="36" type="noConversion"/>
  </si>
  <si>
    <t>震   泽   镇</t>
    <phoneticPr fontId="36" type="noConversion"/>
  </si>
  <si>
    <t>平   望   镇</t>
    <phoneticPr fontId="36" type="noConversion"/>
  </si>
  <si>
    <t>总    计</t>
    <phoneticPr fontId="36" type="noConversion"/>
  </si>
  <si>
    <t>分配明细--吴江区</t>
    <phoneticPr fontId="1" type="noConversion"/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</si>
  <si>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 xml:space="preserve">2 </t>
    </r>
    <phoneticPr fontId="1" type="noConversion"/>
  </si>
  <si>
    <t>补偿面积（亩）</t>
    <phoneticPr fontId="1" type="noConversion"/>
  </si>
  <si>
    <t xml:space="preserve">市级补偿资金  </t>
    <phoneticPr fontId="1" type="noConversion"/>
  </si>
  <si>
    <t>附件</t>
    <phoneticPr fontId="1" type="noConversion"/>
  </si>
  <si>
    <r>
      <t xml:space="preserve">2020年度苏州市级生态补偿（水稻田）资金分配表        </t>
    </r>
    <r>
      <rPr>
        <sz val="11"/>
        <color rgb="FF000000"/>
        <rFont val="宋体"/>
        <family val="3"/>
        <charset val="134"/>
        <scheme val="minor"/>
      </rPr>
      <t>单位：万元</t>
    </r>
    <phoneticPr fontId="1" type="noConversion"/>
  </si>
</sst>
</file>

<file path=xl/styles.xml><?xml version="1.0" encoding="utf-8"?>
<styleSheet xmlns="http://schemas.openxmlformats.org/spreadsheetml/2006/main">
  <numFmts count="6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 "/>
    <numFmt numFmtId="178" formatCode="0.0000000000_ "/>
    <numFmt numFmtId="179" formatCode="0.00_);[Red]\(0.00\)"/>
  </numFmts>
  <fonts count="5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b/>
      <sz val="18"/>
      <color rgb="FF000000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14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20"/>
      <name val="仿宋"/>
      <family val="3"/>
      <charset val="134"/>
    </font>
    <font>
      <b/>
      <sz val="24"/>
      <name val="黑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sz val="13"/>
      <name val="Times New Roman"/>
      <family val="1"/>
    </font>
    <font>
      <b/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3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8"/>
      <name val="仿宋"/>
      <family val="3"/>
      <charset val="134"/>
    </font>
    <font>
      <sz val="14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6"/>
      <color theme="1"/>
      <name val="黑体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16"/>
      <name val="仿宋"/>
      <family val="3"/>
      <charset val="134"/>
    </font>
    <font>
      <sz val="16"/>
      <color rgb="FF000000"/>
      <name val="仿宋"/>
      <family val="3"/>
      <charset val="134"/>
    </font>
    <font>
      <sz val="18"/>
      <color rgb="FF000000"/>
      <name val="仿宋"/>
      <family val="3"/>
      <charset val="134"/>
    </font>
    <font>
      <sz val="16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4">
    <xf numFmtId="0" fontId="0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44" fontId="5" fillId="0" borderId="0" applyFont="0" applyFill="0" applyBorder="0" applyAlignment="0" applyProtection="0"/>
    <xf numFmtId="0" fontId="18" fillId="17" borderId="21" applyNumberFormat="0" applyAlignment="0" applyProtection="0">
      <alignment vertical="center"/>
    </xf>
    <xf numFmtId="0" fontId="18" fillId="17" borderId="21" applyNumberFormat="0" applyAlignment="0" applyProtection="0">
      <alignment vertical="center"/>
    </xf>
    <xf numFmtId="0" fontId="18" fillId="17" borderId="21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7" borderId="24" applyNumberFormat="0" applyAlignment="0" applyProtection="0">
      <alignment vertical="center"/>
    </xf>
    <xf numFmtId="0" fontId="24" fillId="17" borderId="24" applyNumberFormat="0" applyAlignment="0" applyProtection="0">
      <alignment vertical="center"/>
    </xf>
    <xf numFmtId="0" fontId="24" fillId="17" borderId="24" applyNumberFormat="0" applyAlignment="0" applyProtection="0">
      <alignment vertical="center"/>
    </xf>
    <xf numFmtId="0" fontId="25" fillId="8" borderId="21" applyNumberFormat="0" applyAlignment="0" applyProtection="0">
      <alignment vertical="center"/>
    </xf>
    <xf numFmtId="0" fontId="25" fillId="8" borderId="21" applyNumberFormat="0" applyAlignment="0" applyProtection="0">
      <alignment vertical="center"/>
    </xf>
    <xf numFmtId="0" fontId="25" fillId="8" borderId="21" applyNumberFormat="0" applyAlignment="0" applyProtection="0">
      <alignment vertical="center"/>
    </xf>
    <xf numFmtId="0" fontId="5" fillId="24" borderId="25" applyNumberFormat="0" applyFont="0" applyAlignment="0" applyProtection="0">
      <alignment vertical="center"/>
    </xf>
    <xf numFmtId="0" fontId="5" fillId="24" borderId="25" applyNumberFormat="0" applyFont="0" applyAlignment="0" applyProtection="0">
      <alignment vertical="center"/>
    </xf>
    <xf numFmtId="0" fontId="5" fillId="24" borderId="25" applyNumberFormat="0" applyFont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6" fillId="0" borderId="0" xfId="75" applyFont="1" applyBorder="1" applyAlignment="1">
      <alignment horizontal="center" vertical="center"/>
    </xf>
    <xf numFmtId="0" fontId="5" fillId="0" borderId="0" xfId="75"/>
    <xf numFmtId="0" fontId="5" fillId="0" borderId="0" xfId="75" applyAlignment="1">
      <alignment vertical="center"/>
    </xf>
    <xf numFmtId="0" fontId="5" fillId="0" borderId="0" xfId="75" applyFont="1"/>
    <xf numFmtId="0" fontId="28" fillId="0" borderId="0" xfId="75" applyFont="1" applyAlignment="1">
      <alignment shrinkToFit="1"/>
    </xf>
    <xf numFmtId="0" fontId="28" fillId="0" borderId="8" xfId="75" applyFont="1" applyBorder="1" applyAlignment="1">
      <alignment horizontal="center" vertical="center" shrinkToFit="1"/>
    </xf>
    <xf numFmtId="0" fontId="30" fillId="25" borderId="8" xfId="75" applyNumberFormat="1" applyFont="1" applyFill="1" applyBorder="1" applyAlignment="1">
      <alignment horizontal="center" vertical="center" wrapText="1"/>
    </xf>
    <xf numFmtId="0" fontId="30" fillId="0" borderId="10" xfId="75" applyFont="1" applyBorder="1"/>
    <xf numFmtId="0" fontId="30" fillId="0" borderId="0" xfId="75" applyFont="1"/>
    <xf numFmtId="0" fontId="5" fillId="0" borderId="10" xfId="75" applyBorder="1"/>
    <xf numFmtId="0" fontId="32" fillId="25" borderId="8" xfId="75" applyNumberFormat="1" applyFont="1" applyFill="1" applyBorder="1" applyAlignment="1">
      <alignment horizontal="center" vertical="center" wrapText="1"/>
    </xf>
    <xf numFmtId="0" fontId="35" fillId="0" borderId="10" xfId="75" applyFont="1" applyBorder="1"/>
    <xf numFmtId="0" fontId="35" fillId="0" borderId="0" xfId="75" applyFont="1"/>
    <xf numFmtId="0" fontId="6" fillId="0" borderId="8" xfId="75" applyNumberFormat="1" applyFont="1" applyFill="1" applyBorder="1" applyAlignment="1">
      <alignment horizontal="center" vertical="center" wrapText="1"/>
    </xf>
    <xf numFmtId="0" fontId="5" fillId="0" borderId="10" xfId="75" applyFill="1" applyBorder="1"/>
    <xf numFmtId="0" fontId="5" fillId="0" borderId="0" xfId="75" applyFill="1"/>
    <xf numFmtId="0" fontId="32" fillId="0" borderId="8" xfId="75" applyNumberFormat="1" applyFont="1" applyFill="1" applyBorder="1" applyAlignment="1">
      <alignment horizontal="center" vertical="center" wrapText="1"/>
    </xf>
    <xf numFmtId="0" fontId="35" fillId="0" borderId="10" xfId="75" applyFont="1" applyFill="1" applyBorder="1"/>
    <xf numFmtId="0" fontId="35" fillId="0" borderId="0" xfId="75" applyFont="1" applyFill="1"/>
    <xf numFmtId="0" fontId="35" fillId="0" borderId="27" xfId="75" applyFont="1" applyBorder="1"/>
    <xf numFmtId="0" fontId="35" fillId="0" borderId="16" xfId="75" applyFont="1" applyBorder="1" applyAlignment="1">
      <alignment horizontal="left" wrapText="1"/>
    </xf>
    <xf numFmtId="0" fontId="26" fillId="0" borderId="1" xfId="75" applyFont="1" applyBorder="1" applyAlignment="1">
      <alignment horizontal="center" vertical="center"/>
    </xf>
    <xf numFmtId="0" fontId="29" fillId="0" borderId="6" xfId="75" applyFont="1" applyBorder="1" applyAlignment="1">
      <alignment horizontal="center" vertical="center"/>
    </xf>
    <xf numFmtId="0" fontId="30" fillId="0" borderId="8" xfId="75" applyFont="1" applyBorder="1" applyAlignment="1">
      <alignment horizontal="center" vertical="center"/>
    </xf>
    <xf numFmtId="0" fontId="30" fillId="0" borderId="10" xfId="75" applyFont="1" applyBorder="1" applyAlignment="1">
      <alignment horizontal="center" vertical="center"/>
    </xf>
    <xf numFmtId="0" fontId="37" fillId="0" borderId="8" xfId="75" applyFont="1" applyBorder="1" applyAlignment="1">
      <alignment horizontal="center" vertical="center"/>
    </xf>
    <xf numFmtId="0" fontId="29" fillId="0" borderId="28" xfId="75" applyFont="1" applyBorder="1" applyAlignment="1">
      <alignment horizontal="center" vertical="center"/>
    </xf>
    <xf numFmtId="0" fontId="30" fillId="0" borderId="15" xfId="75" applyFont="1" applyBorder="1" applyAlignment="1">
      <alignment horizontal="center" vertical="center"/>
    </xf>
    <xf numFmtId="0" fontId="37" fillId="0" borderId="15" xfId="75" applyFont="1" applyBorder="1" applyAlignment="1">
      <alignment horizontal="center" vertical="center"/>
    </xf>
    <xf numFmtId="0" fontId="30" fillId="0" borderId="16" xfId="75" applyFont="1" applyBorder="1"/>
    <xf numFmtId="0" fontId="38" fillId="0" borderId="0" xfId="75" applyFont="1" applyBorder="1" applyAlignment="1">
      <alignment horizontal="left" vertical="center"/>
    </xf>
    <xf numFmtId="0" fontId="5" fillId="0" borderId="0" xfId="75" applyBorder="1" applyAlignment="1">
      <alignment vertical="center"/>
    </xf>
    <xf numFmtId="44" fontId="39" fillId="0" borderId="29" xfId="106" applyFont="1" applyBorder="1" applyAlignment="1">
      <alignment vertical="center"/>
    </xf>
    <xf numFmtId="44" fontId="0" fillId="0" borderId="0" xfId="106" applyFont="1" applyAlignment="1">
      <alignment vertical="center"/>
    </xf>
    <xf numFmtId="0" fontId="6" fillId="0" borderId="0" xfId="75" applyFont="1" applyBorder="1" applyAlignment="1">
      <alignment horizontal="center" vertical="center"/>
    </xf>
    <xf numFmtId="0" fontId="40" fillId="0" borderId="0" xfId="75" applyFont="1" applyAlignment="1">
      <alignment vertical="center" shrinkToFit="1"/>
    </xf>
    <xf numFmtId="0" fontId="6" fillId="0" borderId="8" xfId="75" applyFont="1" applyBorder="1" applyAlignment="1">
      <alignment vertical="center"/>
    </xf>
    <xf numFmtId="0" fontId="30" fillId="0" borderId="0" xfId="75" applyFont="1" applyAlignment="1">
      <alignment vertical="center"/>
    </xf>
    <xf numFmtId="0" fontId="42" fillId="0" borderId="8" xfId="75" applyFont="1" applyBorder="1" applyAlignment="1">
      <alignment vertical="center"/>
    </xf>
    <xf numFmtId="0" fontId="37" fillId="0" borderId="0" xfId="75" applyFont="1" applyAlignment="1">
      <alignment vertical="center"/>
    </xf>
    <xf numFmtId="0" fontId="35" fillId="0" borderId="0" xfId="75" applyFont="1" applyAlignment="1">
      <alignment vertical="center"/>
    </xf>
    <xf numFmtId="0" fontId="35" fillId="0" borderId="16" xfId="75" applyFont="1" applyBorder="1"/>
    <xf numFmtId="0" fontId="43" fillId="0" borderId="0" xfId="86" applyFont="1" applyAlignment="1">
      <alignment horizontal="center" vertical="center" wrapText="1"/>
    </xf>
    <xf numFmtId="0" fontId="44" fillId="0" borderId="0" xfId="86" applyFont="1" applyAlignment="1">
      <alignment horizontal="center" vertical="center" wrapText="1"/>
    </xf>
    <xf numFmtId="0" fontId="44" fillId="0" borderId="8" xfId="86" applyFont="1" applyBorder="1" applyAlignment="1">
      <alignment horizontal="center" vertical="center" wrapText="1"/>
    </xf>
    <xf numFmtId="178" fontId="44" fillId="0" borderId="0" xfId="86" applyNumberFormat="1" applyFont="1" applyAlignment="1">
      <alignment horizontal="center" vertical="center" wrapText="1"/>
    </xf>
    <xf numFmtId="177" fontId="46" fillId="0" borderId="44" xfId="86" applyNumberFormat="1" applyFont="1" applyBorder="1" applyAlignment="1">
      <alignment horizontal="center" vertical="center" shrinkToFit="1"/>
    </xf>
    <xf numFmtId="0" fontId="46" fillId="0" borderId="0" xfId="86" applyFont="1" applyAlignment="1">
      <alignment horizontal="center" vertical="center" wrapText="1"/>
    </xf>
    <xf numFmtId="177" fontId="46" fillId="0" borderId="44" xfId="86" applyNumberFormat="1" applyFont="1" applyFill="1" applyBorder="1" applyAlignment="1">
      <alignment horizontal="center" vertical="center" shrinkToFit="1"/>
    </xf>
    <xf numFmtId="177" fontId="47" fillId="25" borderId="44" xfId="86" applyNumberFormat="1" applyFont="1" applyFill="1" applyBorder="1" applyAlignment="1">
      <alignment horizontal="center" vertical="center" shrinkToFit="1"/>
    </xf>
    <xf numFmtId="179" fontId="47" fillId="25" borderId="44" xfId="86" applyNumberFormat="1" applyFont="1" applyFill="1" applyBorder="1" applyAlignment="1">
      <alignment horizontal="center" vertical="center" shrinkToFit="1"/>
    </xf>
    <xf numFmtId="177" fontId="46" fillId="0" borderId="41" xfId="86" applyNumberFormat="1" applyFont="1" applyBorder="1" applyAlignment="1">
      <alignment horizontal="center" vertical="center" shrinkToFit="1"/>
    </xf>
    <xf numFmtId="177" fontId="44" fillId="0" borderId="0" xfId="86" applyNumberFormat="1" applyFont="1" applyAlignment="1">
      <alignment horizontal="center" vertical="center" wrapText="1"/>
    </xf>
    <xf numFmtId="177" fontId="43" fillId="0" borderId="0" xfId="86" applyNumberFormat="1" applyFont="1" applyAlignment="1">
      <alignment horizontal="center" vertical="center" wrapText="1"/>
    </xf>
    <xf numFmtId="179" fontId="5" fillId="0" borderId="0" xfId="75" applyNumberFormat="1"/>
    <xf numFmtId="179" fontId="28" fillId="0" borderId="8" xfId="75" applyNumberFormat="1" applyFont="1" applyBorder="1" applyAlignment="1">
      <alignment horizontal="center" vertical="center" shrinkToFit="1"/>
    </xf>
    <xf numFmtId="0" fontId="31" fillId="25" borderId="8" xfId="75" applyNumberFormat="1" applyFont="1" applyFill="1" applyBorder="1" applyAlignment="1">
      <alignment horizontal="center" vertical="center"/>
    </xf>
    <xf numFmtId="179" fontId="31" fillId="25" borderId="8" xfId="75" applyNumberFormat="1" applyFont="1" applyFill="1" applyBorder="1" applyAlignment="1">
      <alignment horizontal="center" vertical="center"/>
    </xf>
    <xf numFmtId="0" fontId="34" fillId="25" borderId="8" xfId="75" applyNumberFormat="1" applyFont="1" applyFill="1" applyBorder="1" applyAlignment="1">
      <alignment horizontal="center" vertical="center"/>
    </xf>
    <xf numFmtId="0" fontId="31" fillId="0" borderId="8" xfId="75" applyNumberFormat="1" applyFont="1" applyFill="1" applyBorder="1" applyAlignment="1">
      <alignment horizontal="center" vertical="center"/>
    </xf>
    <xf numFmtId="0" fontId="34" fillId="0" borderId="8" xfId="75" applyNumberFormat="1" applyFont="1" applyFill="1" applyBorder="1" applyAlignment="1">
      <alignment horizontal="center" vertical="center"/>
    </xf>
    <xf numFmtId="0" fontId="34" fillId="25" borderId="7" xfId="75" applyNumberFormat="1" applyFont="1" applyFill="1" applyBorder="1" applyAlignment="1">
      <alignment horizontal="center" vertical="center"/>
    </xf>
    <xf numFmtId="0" fontId="34" fillId="25" borderId="15" xfId="75" applyNumberFormat="1" applyFont="1" applyFill="1" applyBorder="1" applyAlignment="1">
      <alignment horizontal="center" vertical="center"/>
    </xf>
    <xf numFmtId="179" fontId="34" fillId="25" borderId="8" xfId="75" applyNumberFormat="1" applyFont="1" applyFill="1" applyBorder="1" applyAlignment="1">
      <alignment horizontal="center" vertical="center"/>
    </xf>
    <xf numFmtId="179" fontId="34" fillId="25" borderId="15" xfId="75" applyNumberFormat="1" applyFont="1" applyFill="1" applyBorder="1" applyAlignment="1">
      <alignment horizontal="center" vertical="center"/>
    </xf>
    <xf numFmtId="0" fontId="28" fillId="0" borderId="8" xfId="75" applyFont="1" applyBorder="1" applyAlignment="1">
      <alignment horizontal="center" vertical="center" shrinkToFit="1"/>
    </xf>
    <xf numFmtId="0" fontId="31" fillId="0" borderId="8" xfId="75" applyFont="1" applyBorder="1" applyAlignment="1">
      <alignment horizontal="center" vertical="center"/>
    </xf>
    <xf numFmtId="0" fontId="34" fillId="0" borderId="8" xfId="75" applyFont="1" applyBorder="1" applyAlignment="1">
      <alignment horizontal="center" vertical="center"/>
    </xf>
    <xf numFmtId="0" fontId="34" fillId="0" borderId="15" xfId="75" applyFont="1" applyBorder="1" applyAlignment="1">
      <alignment horizontal="center" vertical="center"/>
    </xf>
    <xf numFmtId="177" fontId="5" fillId="0" borderId="0" xfId="75" applyNumberFormat="1"/>
    <xf numFmtId="177" fontId="28" fillId="0" borderId="8" xfId="75" applyNumberFormat="1" applyFont="1" applyBorder="1" applyAlignment="1">
      <alignment horizontal="center" vertical="center" shrinkToFit="1"/>
    </xf>
    <xf numFmtId="177" fontId="31" fillId="0" borderId="8" xfId="75" applyNumberFormat="1" applyFont="1" applyBorder="1" applyAlignment="1">
      <alignment horizontal="center" vertical="center"/>
    </xf>
    <xf numFmtId="177" fontId="34" fillId="0" borderId="8" xfId="75" applyNumberFormat="1" applyFont="1" applyBorder="1" applyAlignment="1">
      <alignment horizontal="center" vertical="center"/>
    </xf>
    <xf numFmtId="0" fontId="49" fillId="0" borderId="8" xfId="99" applyFont="1" applyBorder="1" applyAlignment="1">
      <alignment horizontal="center" vertical="center" wrapText="1"/>
    </xf>
    <xf numFmtId="0" fontId="49" fillId="0" borderId="9" xfId="99" applyFont="1" applyBorder="1" applyAlignment="1">
      <alignment horizontal="center" vertical="center" wrapText="1"/>
    </xf>
    <xf numFmtId="0" fontId="28" fillId="0" borderId="8" xfId="75" applyFont="1" applyBorder="1" applyAlignment="1">
      <alignment horizontal="center" vertical="center" wrapText="1" shrinkToFit="1"/>
    </xf>
    <xf numFmtId="0" fontId="50" fillId="0" borderId="8" xfId="99" applyFont="1" applyBorder="1" applyAlignment="1">
      <alignment horizontal="center" vertical="center" wrapText="1"/>
    </xf>
    <xf numFmtId="0" fontId="51" fillId="0" borderId="8" xfId="99" applyFont="1" applyBorder="1" applyAlignment="1">
      <alignment horizontal="center" vertical="center" wrapText="1"/>
    </xf>
    <xf numFmtId="0" fontId="52" fillId="0" borderId="8" xfId="99" applyFont="1" applyBorder="1" applyAlignment="1">
      <alignment horizontal="center" vertical="center"/>
    </xf>
    <xf numFmtId="177" fontId="5" fillId="0" borderId="0" xfId="75" applyNumberFormat="1" applyAlignment="1">
      <alignment vertical="center"/>
    </xf>
    <xf numFmtId="177" fontId="28" fillId="0" borderId="8" xfId="75" applyNumberFormat="1" applyFont="1" applyBorder="1" applyAlignment="1">
      <alignment horizontal="center" vertical="center" wrapText="1" shrinkToFit="1"/>
    </xf>
    <xf numFmtId="177" fontId="50" fillId="0" borderId="8" xfId="99" applyNumberFormat="1" applyFont="1" applyBorder="1" applyAlignment="1">
      <alignment horizontal="center" vertical="center" wrapText="1"/>
    </xf>
    <xf numFmtId="177" fontId="51" fillId="0" borderId="8" xfId="99" applyNumberFormat="1" applyFont="1" applyBorder="1" applyAlignment="1">
      <alignment horizontal="center" vertical="center" wrapText="1"/>
    </xf>
    <xf numFmtId="0" fontId="35" fillId="0" borderId="15" xfId="75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 wrapText="1"/>
    </xf>
    <xf numFmtId="0" fontId="30" fillId="0" borderId="30" xfId="86" applyFont="1" applyBorder="1" applyAlignment="1">
      <alignment horizontal="center" vertical="center" wrapText="1"/>
    </xf>
    <xf numFmtId="0" fontId="37" fillId="0" borderId="43" xfId="86" applyFont="1" applyBorder="1" applyAlignment="1">
      <alignment horizontal="center" vertical="center" wrapText="1"/>
    </xf>
    <xf numFmtId="0" fontId="30" fillId="0" borderId="38" xfId="86" applyFont="1" applyFill="1" applyBorder="1" applyAlignment="1">
      <alignment horizontal="center" vertical="center" wrapText="1"/>
    </xf>
    <xf numFmtId="0" fontId="30" fillId="0" borderId="37" xfId="86" applyFont="1" applyBorder="1" applyAlignment="1">
      <alignment horizontal="center" vertical="center" wrapText="1"/>
    </xf>
    <xf numFmtId="0" fontId="30" fillId="0" borderId="8" xfId="86" applyFont="1" applyBorder="1" applyAlignment="1">
      <alignment horizontal="center" vertical="center" wrapText="1"/>
    </xf>
    <xf numFmtId="0" fontId="30" fillId="0" borderId="30" xfId="86" applyNumberFormat="1" applyFont="1" applyBorder="1" applyAlignment="1">
      <alignment horizontal="center" vertical="center"/>
    </xf>
    <xf numFmtId="0" fontId="30" fillId="0" borderId="30" xfId="86" applyFont="1" applyBorder="1" applyAlignment="1">
      <alignment horizontal="center" vertical="center"/>
    </xf>
    <xf numFmtId="0" fontId="30" fillId="0" borderId="6" xfId="86" applyFont="1" applyBorder="1" applyAlignment="1">
      <alignment horizontal="center" vertical="center" wrapText="1"/>
    </xf>
    <xf numFmtId="1" fontId="30" fillId="0" borderId="30" xfId="86" applyNumberFormat="1" applyFont="1" applyBorder="1" applyAlignment="1">
      <alignment horizontal="center" vertical="center" wrapText="1"/>
    </xf>
    <xf numFmtId="0" fontId="30" fillId="0" borderId="8" xfId="86" applyFont="1" applyBorder="1" applyAlignment="1">
      <alignment horizontal="center" vertical="center"/>
    </xf>
    <xf numFmtId="176" fontId="37" fillId="0" borderId="41" xfId="86" applyNumberFormat="1" applyFont="1" applyBorder="1" applyAlignment="1">
      <alignment horizontal="center" vertical="center" shrinkToFit="1"/>
    </xf>
    <xf numFmtId="179" fontId="31" fillId="0" borderId="30" xfId="86" applyNumberFormat="1" applyFont="1" applyBorder="1" applyAlignment="1">
      <alignment horizontal="center" vertical="center" wrapText="1"/>
    </xf>
    <xf numFmtId="179" fontId="53" fillId="25" borderId="44" xfId="86" applyNumberFormat="1" applyFont="1" applyFill="1" applyBorder="1" applyAlignment="1">
      <alignment horizontal="center" vertical="center" shrinkToFit="1"/>
    </xf>
    <xf numFmtId="179" fontId="44" fillId="0" borderId="0" xfId="86" applyNumberFormat="1" applyFont="1" applyAlignment="1">
      <alignment horizontal="center" vertical="center" wrapText="1"/>
    </xf>
    <xf numFmtId="179" fontId="28" fillId="0" borderId="30" xfId="86" applyNumberFormat="1" applyFont="1" applyBorder="1" applyAlignment="1">
      <alignment horizontal="center" vertical="center" wrapText="1"/>
    </xf>
    <xf numFmtId="179" fontId="43" fillId="0" borderId="0" xfId="86" applyNumberFormat="1" applyFont="1" applyAlignment="1">
      <alignment horizontal="center" vertical="center" wrapText="1"/>
    </xf>
    <xf numFmtId="179" fontId="31" fillId="0" borderId="8" xfId="86" applyNumberFormat="1" applyFont="1" applyBorder="1" applyAlignment="1">
      <alignment horizontal="center" vertical="center"/>
    </xf>
    <xf numFmtId="179" fontId="31" fillId="0" borderId="30" xfId="86" applyNumberFormat="1" applyFont="1" applyBorder="1" applyAlignment="1">
      <alignment horizontal="center" vertical="center"/>
    </xf>
    <xf numFmtId="179" fontId="34" fillId="0" borderId="41" xfId="86" applyNumberFormat="1" applyFont="1" applyBorder="1" applyAlignment="1">
      <alignment horizontal="center" vertical="center"/>
    </xf>
    <xf numFmtId="179" fontId="31" fillId="0" borderId="15" xfId="86" applyNumberFormat="1" applyFont="1" applyBorder="1" applyAlignment="1">
      <alignment horizontal="center" vertical="center"/>
    </xf>
    <xf numFmtId="179" fontId="34" fillId="0" borderId="44" xfId="86" applyNumberFormat="1" applyFont="1" applyBorder="1" applyAlignment="1">
      <alignment horizontal="center" vertical="center"/>
    </xf>
    <xf numFmtId="179" fontId="34" fillId="0" borderId="44" xfId="86" applyNumberFormat="1" applyFont="1" applyBorder="1" applyAlignment="1">
      <alignment horizontal="center" vertical="center" shrinkToFit="1"/>
    </xf>
    <xf numFmtId="179" fontId="31" fillId="0" borderId="30" xfId="86" applyNumberFormat="1" applyFont="1" applyBorder="1" applyAlignment="1">
      <alignment horizontal="center" vertical="center" shrinkToFit="1"/>
    </xf>
    <xf numFmtId="179" fontId="31" fillId="0" borderId="30" xfId="86" applyNumberFormat="1" applyFont="1" applyFill="1" applyBorder="1" applyAlignment="1">
      <alignment horizontal="center" vertical="center" shrinkToFit="1"/>
    </xf>
    <xf numFmtId="179" fontId="34" fillId="0" borderId="44" xfId="86" applyNumberFormat="1" applyFont="1" applyFill="1" applyBorder="1" applyAlignment="1">
      <alignment horizontal="center" vertical="center" shrinkToFit="1"/>
    </xf>
    <xf numFmtId="179" fontId="34" fillId="0" borderId="41" xfId="86" applyNumberFormat="1" applyFont="1" applyBorder="1" applyAlignment="1">
      <alignment horizontal="center" vertical="center" shrinkToFit="1"/>
    </xf>
    <xf numFmtId="0" fontId="38" fillId="0" borderId="0" xfId="75" applyFont="1" applyBorder="1" applyAlignment="1">
      <alignment horizontal="center" vertical="center"/>
    </xf>
    <xf numFmtId="0" fontId="56" fillId="2" borderId="0" xfId="0" applyFont="1" applyFill="1" applyAlignment="1">
      <alignment horizontal="justify" vertical="center"/>
    </xf>
    <xf numFmtId="0" fontId="57" fillId="2" borderId="2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4" fillId="0" borderId="8" xfId="1" applyFont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8" fillId="0" borderId="0" xfId="75" applyFont="1" applyBorder="1" applyAlignment="1">
      <alignment horizontal="left" vertical="center"/>
    </xf>
    <xf numFmtId="0" fontId="27" fillId="0" borderId="0" xfId="75" applyFont="1" applyBorder="1" applyAlignment="1">
      <alignment horizontal="center" vertical="center"/>
    </xf>
    <xf numFmtId="0" fontId="27" fillId="0" borderId="1" xfId="75" applyFont="1" applyBorder="1" applyAlignment="1">
      <alignment horizontal="center" vertical="center"/>
    </xf>
    <xf numFmtId="0" fontId="29" fillId="0" borderId="6" xfId="75" applyFont="1" applyBorder="1" applyAlignment="1">
      <alignment horizontal="center" vertical="center"/>
    </xf>
    <xf numFmtId="0" fontId="32" fillId="0" borderId="6" xfId="75" applyFont="1" applyBorder="1" applyAlignment="1">
      <alignment horizontal="center" vertical="center"/>
    </xf>
    <xf numFmtId="0" fontId="28" fillId="25" borderId="8" xfId="75" applyNumberFormat="1" applyFont="1" applyFill="1" applyBorder="1" applyAlignment="1">
      <alignment horizontal="center" vertical="center" wrapText="1"/>
    </xf>
    <xf numFmtId="0" fontId="33" fillId="25" borderId="8" xfId="75" applyNumberFormat="1" applyFont="1" applyFill="1" applyBorder="1" applyAlignment="1">
      <alignment horizontal="center" vertical="center" wrapText="1"/>
    </xf>
    <xf numFmtId="0" fontId="28" fillId="0" borderId="2" xfId="75" applyFont="1" applyBorder="1" applyAlignment="1">
      <alignment horizontal="center" vertical="center" shrinkToFit="1"/>
    </xf>
    <xf numFmtId="0" fontId="28" fillId="0" borderId="6" xfId="75" applyFont="1" applyBorder="1" applyAlignment="1">
      <alignment horizontal="center" vertical="center" shrinkToFit="1"/>
    </xf>
    <xf numFmtId="0" fontId="28" fillId="0" borderId="3" xfId="75" applyFont="1" applyBorder="1" applyAlignment="1">
      <alignment horizontal="center" vertical="center" shrinkToFit="1"/>
    </xf>
    <xf numFmtId="0" fontId="28" fillId="0" borderId="8" xfId="75" applyFont="1" applyBorder="1" applyAlignment="1">
      <alignment horizontal="center" vertical="center" shrinkToFit="1"/>
    </xf>
    <xf numFmtId="0" fontId="28" fillId="0" borderId="5" xfId="75" applyFont="1" applyBorder="1" applyAlignment="1">
      <alignment horizontal="center" vertical="center" shrinkToFit="1"/>
    </xf>
    <xf numFmtId="0" fontId="28" fillId="0" borderId="10" xfId="75" applyFont="1" applyBorder="1" applyAlignment="1">
      <alignment horizontal="center" vertical="center" shrinkToFit="1"/>
    </xf>
    <xf numFmtId="0" fontId="29" fillId="0" borderId="6" xfId="75" applyFont="1" applyFill="1" applyBorder="1" applyAlignment="1">
      <alignment horizontal="center" vertical="center"/>
    </xf>
    <xf numFmtId="0" fontId="32" fillId="0" borderId="6" xfId="75" applyFont="1" applyFill="1" applyBorder="1" applyAlignment="1">
      <alignment horizontal="center" vertical="center"/>
    </xf>
    <xf numFmtId="0" fontId="28" fillId="0" borderId="8" xfId="75" applyNumberFormat="1" applyFont="1" applyFill="1" applyBorder="1" applyAlignment="1">
      <alignment horizontal="center" vertical="center" wrapText="1"/>
    </xf>
    <xf numFmtId="0" fontId="33" fillId="0" borderId="8" xfId="75" applyNumberFormat="1" applyFont="1" applyFill="1" applyBorder="1" applyAlignment="1">
      <alignment horizontal="center" vertical="center" wrapText="1"/>
    </xf>
    <xf numFmtId="0" fontId="32" fillId="0" borderId="26" xfId="75" applyFont="1" applyBorder="1" applyAlignment="1">
      <alignment horizontal="center" vertical="center"/>
    </xf>
    <xf numFmtId="0" fontId="33" fillId="25" borderId="7" xfId="75" applyNumberFormat="1" applyFont="1" applyFill="1" applyBorder="1" applyAlignment="1">
      <alignment horizontal="center" vertical="center" wrapText="1"/>
    </xf>
    <xf numFmtId="0" fontId="32" fillId="25" borderId="28" xfId="75" applyNumberFormat="1" applyFont="1" applyFill="1" applyBorder="1" applyAlignment="1">
      <alignment horizontal="center" vertical="center" wrapText="1"/>
    </xf>
    <xf numFmtId="0" fontId="32" fillId="25" borderId="15" xfId="75" applyNumberFormat="1" applyFont="1" applyFill="1" applyBorder="1" applyAlignment="1">
      <alignment horizontal="center" vertical="center" wrapText="1"/>
    </xf>
    <xf numFmtId="0" fontId="32" fillId="25" borderId="1" xfId="75" applyNumberFormat="1" applyFont="1" applyFill="1" applyBorder="1" applyAlignment="1">
      <alignment horizontal="center" vertical="center" wrapText="1"/>
    </xf>
    <xf numFmtId="0" fontId="48" fillId="0" borderId="7" xfId="99" applyFont="1" applyBorder="1" applyAlignment="1">
      <alignment horizontal="center" vertical="center"/>
    </xf>
    <xf numFmtId="0" fontId="48" fillId="0" borderId="11" xfId="99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99" applyFont="1" applyBorder="1" applyAlignment="1">
      <alignment horizontal="center" vertical="center"/>
    </xf>
    <xf numFmtId="0" fontId="48" fillId="0" borderId="9" xfId="99" applyFont="1" applyBorder="1" applyAlignment="1">
      <alignment horizontal="center" vertical="center"/>
    </xf>
    <xf numFmtId="0" fontId="30" fillId="0" borderId="7" xfId="75" applyFont="1" applyBorder="1" applyAlignment="1">
      <alignment horizontal="center" vertical="center"/>
    </xf>
    <xf numFmtId="0" fontId="30" fillId="0" borderId="11" xfId="75" applyFont="1" applyBorder="1" applyAlignment="1">
      <alignment horizontal="center" vertical="center"/>
    </xf>
    <xf numFmtId="0" fontId="30" fillId="0" borderId="30" xfId="75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1" fillId="25" borderId="7" xfId="75" applyNumberFormat="1" applyFont="1" applyFill="1" applyBorder="1" applyAlignment="1">
      <alignment horizontal="center" vertical="center"/>
    </xf>
    <xf numFmtId="0" fontId="31" fillId="25" borderId="30" xfId="75" applyNumberFormat="1" applyFont="1" applyFill="1" applyBorder="1" applyAlignment="1">
      <alignment horizontal="center" vertical="center"/>
    </xf>
    <xf numFmtId="0" fontId="5" fillId="0" borderId="27" xfId="75" applyBorder="1" applyAlignment="1"/>
    <xf numFmtId="0" fontId="0" fillId="0" borderId="32" xfId="0" applyBorder="1" applyAlignment="1"/>
    <xf numFmtId="0" fontId="49" fillId="0" borderId="7" xfId="99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28" fillId="0" borderId="33" xfId="86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28" fillId="0" borderId="34" xfId="86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28" fillId="0" borderId="36" xfId="86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177" fontId="28" fillId="0" borderId="37" xfId="86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7" fillId="0" borderId="42" xfId="86" applyFont="1" applyBorder="1" applyAlignment="1">
      <alignment horizontal="center" vertical="center" wrapText="1"/>
    </xf>
    <xf numFmtId="0" fontId="37" fillId="0" borderId="43" xfId="86" applyFont="1" applyBorder="1" applyAlignment="1">
      <alignment horizontal="center" vertical="center" wrapText="1"/>
    </xf>
    <xf numFmtId="0" fontId="30" fillId="0" borderId="7" xfId="86" applyFont="1" applyBorder="1" applyAlignment="1">
      <alignment horizontal="center" vertical="center" textRotation="255" wrapText="1"/>
    </xf>
    <xf numFmtId="0" fontId="30" fillId="0" borderId="11" xfId="86" applyFont="1" applyBorder="1" applyAlignment="1">
      <alignment horizontal="center" vertical="center" textRotation="255" wrapText="1"/>
    </xf>
    <xf numFmtId="0" fontId="30" fillId="0" borderId="41" xfId="86" applyFont="1" applyBorder="1" applyAlignment="1">
      <alignment horizontal="center" vertical="center" textRotation="255" wrapText="1"/>
    </xf>
    <xf numFmtId="0" fontId="30" fillId="0" borderId="30" xfId="86" applyFont="1" applyBorder="1" applyAlignment="1">
      <alignment horizontal="center" vertical="center" textRotation="255" wrapText="1"/>
    </xf>
    <xf numFmtId="0" fontId="30" fillId="0" borderId="8" xfId="86" applyFont="1" applyBorder="1" applyAlignment="1">
      <alignment horizontal="center" vertical="center" textRotation="255" wrapText="1"/>
    </xf>
    <xf numFmtId="0" fontId="30" fillId="0" borderId="7" xfId="86" applyFont="1" applyBorder="1" applyAlignment="1">
      <alignment horizontal="center" vertical="center" textRotation="255"/>
    </xf>
    <xf numFmtId="0" fontId="30" fillId="0" borderId="11" xfId="86" applyFont="1" applyBorder="1" applyAlignment="1">
      <alignment horizontal="center" vertical="center" textRotation="255"/>
    </xf>
    <xf numFmtId="0" fontId="37" fillId="0" borderId="45" xfId="86" applyFont="1" applyBorder="1" applyAlignment="1">
      <alignment horizontal="center" vertical="center" wrapText="1"/>
    </xf>
    <xf numFmtId="0" fontId="30" fillId="0" borderId="37" xfId="86" applyFont="1" applyBorder="1" applyAlignment="1">
      <alignment horizontal="center" vertical="center" textRotation="255" wrapText="1"/>
    </xf>
    <xf numFmtId="0" fontId="30" fillId="0" borderId="41" xfId="86" applyFont="1" applyBorder="1" applyAlignment="1">
      <alignment horizontal="center" vertical="center" textRotation="255"/>
    </xf>
  </cellXfs>
  <cellStyles count="154">
    <cellStyle name="20% - 强调文字颜色 1 2" xfId="2"/>
    <cellStyle name="20% - 强调文字颜色 1 3" xfId="3"/>
    <cellStyle name="20% - 强调文字颜色 1 4" xfId="4"/>
    <cellStyle name="20% - 强调文字颜色 2 2" xfId="5"/>
    <cellStyle name="20% - 强调文字颜色 2 3" xfId="6"/>
    <cellStyle name="20% - 强调文字颜色 2 4" xfId="7"/>
    <cellStyle name="20% - 强调文字颜色 3 2" xfId="8"/>
    <cellStyle name="20% - 强调文字颜色 3 3" xfId="9"/>
    <cellStyle name="20% - 强调文字颜色 3 4" xfId="10"/>
    <cellStyle name="20% - 强调文字颜色 4 2" xfId="11"/>
    <cellStyle name="20% - 强调文字颜色 4 3" xfId="12"/>
    <cellStyle name="20% - 强调文字颜色 4 4" xfId="13"/>
    <cellStyle name="20% - 强调文字颜色 5 2" xfId="14"/>
    <cellStyle name="20% - 强调文字颜色 5 3" xfId="15"/>
    <cellStyle name="20% - 强调文字颜色 5 4" xfId="16"/>
    <cellStyle name="20% - 强调文字颜色 6 2" xfId="17"/>
    <cellStyle name="20% - 强调文字颜色 6 3" xfId="18"/>
    <cellStyle name="20% - 强调文字颜色 6 4" xfId="19"/>
    <cellStyle name="40% - 强调文字颜色 1 2" xfId="20"/>
    <cellStyle name="40% - 强调文字颜色 1 3" xfId="21"/>
    <cellStyle name="40% - 强调文字颜色 1 4" xfId="22"/>
    <cellStyle name="40% - 强调文字颜色 2 2" xfId="23"/>
    <cellStyle name="40% - 强调文字颜色 2 3" xfId="24"/>
    <cellStyle name="40% - 强调文字颜色 2 4" xfId="25"/>
    <cellStyle name="40% - 强调文字颜色 3 2" xfId="26"/>
    <cellStyle name="40% - 强调文字颜色 3 3" xfId="27"/>
    <cellStyle name="40% - 强调文字颜色 3 4" xfId="28"/>
    <cellStyle name="40% - 强调文字颜色 4 2" xfId="29"/>
    <cellStyle name="40% - 强调文字颜色 4 3" xfId="30"/>
    <cellStyle name="40% - 强调文字颜色 4 4" xfId="31"/>
    <cellStyle name="40% - 强调文字颜色 5 2" xfId="32"/>
    <cellStyle name="40% - 强调文字颜色 5 3" xfId="33"/>
    <cellStyle name="40% - 强调文字颜色 5 4" xfId="34"/>
    <cellStyle name="40% - 强调文字颜色 6 2" xfId="35"/>
    <cellStyle name="40% - 强调文字颜色 6 3" xfId="36"/>
    <cellStyle name="40% - 强调文字颜色 6 4" xfId="37"/>
    <cellStyle name="60% - 强调文字颜色 1 2" xfId="38"/>
    <cellStyle name="60% - 强调文字颜色 1 3" xfId="39"/>
    <cellStyle name="60% - 强调文字颜色 1 4" xfId="40"/>
    <cellStyle name="60% - 强调文字颜色 2 2" xfId="41"/>
    <cellStyle name="60% - 强调文字颜色 2 3" xfId="42"/>
    <cellStyle name="60% - 强调文字颜色 2 4" xfId="43"/>
    <cellStyle name="60% - 强调文字颜色 3 2" xfId="44"/>
    <cellStyle name="60% - 强调文字颜色 3 3" xfId="45"/>
    <cellStyle name="60% - 强调文字颜色 3 4" xfId="46"/>
    <cellStyle name="60% - 强调文字颜色 4 2" xfId="47"/>
    <cellStyle name="60% - 强调文字颜色 4 3" xfId="48"/>
    <cellStyle name="60% - 强调文字颜色 4 4" xfId="49"/>
    <cellStyle name="60% - 强调文字颜色 5 2" xfId="50"/>
    <cellStyle name="60% - 强调文字颜色 5 3" xfId="51"/>
    <cellStyle name="60% - 强调文字颜色 5 4" xfId="52"/>
    <cellStyle name="60% - 强调文字颜色 6 2" xfId="53"/>
    <cellStyle name="60% - 强调文字颜色 6 3" xfId="54"/>
    <cellStyle name="60% - 强调文字颜色 6 4" xfId="55"/>
    <cellStyle name="百分比 2" xfId="56"/>
    <cellStyle name="标题 1 2" xfId="57"/>
    <cellStyle name="标题 1 3" xfId="58"/>
    <cellStyle name="标题 1 4" xfId="59"/>
    <cellStyle name="标题 2 2" xfId="60"/>
    <cellStyle name="标题 2 3" xfId="61"/>
    <cellStyle name="标题 2 4" xfId="62"/>
    <cellStyle name="标题 3 2" xfId="63"/>
    <cellStyle name="标题 3 3" xfId="64"/>
    <cellStyle name="标题 3 4" xfId="65"/>
    <cellStyle name="标题 4 2" xfId="66"/>
    <cellStyle name="标题 4 3" xfId="67"/>
    <cellStyle name="标题 4 4" xfId="68"/>
    <cellStyle name="标题 5" xfId="69"/>
    <cellStyle name="标题 6" xfId="70"/>
    <cellStyle name="标题 7" xfId="71"/>
    <cellStyle name="差 2" xfId="72"/>
    <cellStyle name="差 3" xfId="73"/>
    <cellStyle name="差 4" xfId="74"/>
    <cellStyle name="常规" xfId="0" builtinId="0"/>
    <cellStyle name="常规 2" xfId="75"/>
    <cellStyle name="常规 2 2" xfId="76"/>
    <cellStyle name="常规 2 2 2" xfId="77"/>
    <cellStyle name="常规 2 2 2 2" xfId="78"/>
    <cellStyle name="常规 2 2 2 2 2" xfId="79"/>
    <cellStyle name="常规 2 2 3" xfId="80"/>
    <cellStyle name="常规 2 2 3 2" xfId="81"/>
    <cellStyle name="常规 2 2 4" xfId="82"/>
    <cellStyle name="常规 2 3" xfId="83"/>
    <cellStyle name="常规 2 3 2" xfId="84"/>
    <cellStyle name="常规 2 3 3" xfId="85"/>
    <cellStyle name="常规 2 4" xfId="86"/>
    <cellStyle name="常规 2 4 2" xfId="87"/>
    <cellStyle name="常规 3" xfId="88"/>
    <cellStyle name="常规 3 2" xfId="89"/>
    <cellStyle name="常规 3 2 2" xfId="90"/>
    <cellStyle name="常规 3 2 3" xfId="91"/>
    <cellStyle name="常规 3 3" xfId="92"/>
    <cellStyle name="常规 3 3 2" xfId="93"/>
    <cellStyle name="常规 3 3 3" xfId="94"/>
    <cellStyle name="常规 3 4" xfId="95"/>
    <cellStyle name="常规 4" xfId="96"/>
    <cellStyle name="常规 4 2" xfId="97"/>
    <cellStyle name="常规 5" xfId="98"/>
    <cellStyle name="常规 6" xfId="99"/>
    <cellStyle name="常规 7" xfId="1"/>
    <cellStyle name="好 2" xfId="100"/>
    <cellStyle name="好 3" xfId="101"/>
    <cellStyle name="好 4" xfId="102"/>
    <cellStyle name="汇总 2" xfId="103"/>
    <cellStyle name="汇总 3" xfId="104"/>
    <cellStyle name="汇总 4" xfId="105"/>
    <cellStyle name="货币 2" xfId="106"/>
    <cellStyle name="计算 2" xfId="107"/>
    <cellStyle name="计算 3" xfId="108"/>
    <cellStyle name="计算 4" xfId="109"/>
    <cellStyle name="检查单元格 2" xfId="110"/>
    <cellStyle name="检查单元格 3" xfId="111"/>
    <cellStyle name="检查单元格 4" xfId="112"/>
    <cellStyle name="解释性文本 2" xfId="113"/>
    <cellStyle name="解释性文本 3" xfId="114"/>
    <cellStyle name="解释性文本 4" xfId="115"/>
    <cellStyle name="警告文本 2" xfId="116"/>
    <cellStyle name="警告文本 3" xfId="117"/>
    <cellStyle name="警告文本 4" xfId="118"/>
    <cellStyle name="链接单元格 2" xfId="119"/>
    <cellStyle name="链接单元格 3" xfId="120"/>
    <cellStyle name="链接单元格 4" xfId="121"/>
    <cellStyle name="千位分隔 2" xfId="122"/>
    <cellStyle name="千位分隔 2 2" xfId="123"/>
    <cellStyle name="强调文字颜色 1 2" xfId="124"/>
    <cellStyle name="强调文字颜色 1 3" xfId="125"/>
    <cellStyle name="强调文字颜色 1 4" xfId="126"/>
    <cellStyle name="强调文字颜色 2 2" xfId="127"/>
    <cellStyle name="强调文字颜色 2 3" xfId="128"/>
    <cellStyle name="强调文字颜色 2 4" xfId="129"/>
    <cellStyle name="强调文字颜色 3 2" xfId="130"/>
    <cellStyle name="强调文字颜色 3 3" xfId="131"/>
    <cellStyle name="强调文字颜色 3 4" xfId="132"/>
    <cellStyle name="强调文字颜色 4 2" xfId="133"/>
    <cellStyle name="强调文字颜色 4 3" xfId="134"/>
    <cellStyle name="强调文字颜色 4 4" xfId="135"/>
    <cellStyle name="强调文字颜色 5 2" xfId="136"/>
    <cellStyle name="强调文字颜色 5 3" xfId="137"/>
    <cellStyle name="强调文字颜色 5 4" xfId="138"/>
    <cellStyle name="强调文字颜色 6 2" xfId="139"/>
    <cellStyle name="强调文字颜色 6 3" xfId="140"/>
    <cellStyle name="强调文字颜色 6 4" xfId="141"/>
    <cellStyle name="适中 2" xfId="142"/>
    <cellStyle name="适中 3" xfId="143"/>
    <cellStyle name="适中 4" xfId="144"/>
    <cellStyle name="输出 2" xfId="145"/>
    <cellStyle name="输出 3" xfId="146"/>
    <cellStyle name="输出 4" xfId="147"/>
    <cellStyle name="输入 2" xfId="148"/>
    <cellStyle name="输入 3" xfId="149"/>
    <cellStyle name="输入 4" xfId="150"/>
    <cellStyle name="注释 2" xfId="151"/>
    <cellStyle name="注释 3" xfId="152"/>
    <cellStyle name="注释 4" xfId="1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7700;&#31291;&#30000;&#38754;&#31215;&#21508;&#21306;&#19978;&#25253;/2020&#24180;&#33487;&#24030;&#24066;&#21556;&#27743;&#21306;&#27700;&#31291;&#30000;&#29983;&#24577;&#34917;&#20607;&#36164;&#37329;&#30003;&#25253;&#34920;&#27604;&#23545;&#22797;&#266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整村入股审核"/>
      <sheetName val="2020年水稻田生态补偿明细表"/>
      <sheetName val="横扇街道"/>
      <sheetName val="八坼街道"/>
      <sheetName val="江陵街道"/>
      <sheetName val="同里"/>
      <sheetName val="汾湖"/>
      <sheetName val="盛泽"/>
      <sheetName val="平望"/>
      <sheetName val="震泽"/>
      <sheetName val="七都"/>
      <sheetName val="桃源"/>
      <sheetName val="面积汇总"/>
    </sheetNames>
    <sheetDataSet>
      <sheetData sheetId="0" refreshError="1"/>
      <sheetData sheetId="1"/>
      <sheetData sheetId="2">
        <row r="5">
          <cell r="H5" t="str">
            <v>补偿标准</v>
          </cell>
        </row>
        <row r="6">
          <cell r="B6" t="str">
            <v>安湖村</v>
          </cell>
          <cell r="G6">
            <v>327.20999999999998</v>
          </cell>
        </row>
        <row r="7">
          <cell r="B7" t="str">
            <v>北横村</v>
          </cell>
          <cell r="G7">
            <v>2820.1</v>
          </cell>
        </row>
        <row r="8">
          <cell r="B8" t="str">
            <v>沧洲村</v>
          </cell>
          <cell r="G8">
            <v>1323.52</v>
          </cell>
        </row>
        <row r="9">
          <cell r="B9" t="str">
            <v>诚心村</v>
          </cell>
          <cell r="G9">
            <v>58.6</v>
          </cell>
        </row>
        <row r="10">
          <cell r="B10" t="str">
            <v>大家港村</v>
          </cell>
          <cell r="G10">
            <v>711.35</v>
          </cell>
        </row>
        <row r="11">
          <cell r="B11" t="str">
            <v>厍港村</v>
          </cell>
          <cell r="G11">
            <v>108.04</v>
          </cell>
        </row>
        <row r="12">
          <cell r="B12" t="str">
            <v>圣牛村</v>
          </cell>
          <cell r="G12">
            <v>261.88</v>
          </cell>
        </row>
        <row r="13">
          <cell r="B13" t="str">
            <v>双湾村</v>
          </cell>
          <cell r="G13">
            <v>1093.1400000000001</v>
          </cell>
        </row>
        <row r="14">
          <cell r="B14" t="str">
            <v>四都村</v>
          </cell>
          <cell r="G14">
            <v>2434.1799999999998</v>
          </cell>
        </row>
        <row r="15">
          <cell r="B15" t="str">
            <v>菀南村</v>
          </cell>
          <cell r="G15">
            <v>125.56</v>
          </cell>
        </row>
        <row r="16">
          <cell r="B16" t="str">
            <v>王焰村</v>
          </cell>
          <cell r="G16">
            <v>100</v>
          </cell>
        </row>
        <row r="17">
          <cell r="B17" t="str">
            <v>星字湾村</v>
          </cell>
          <cell r="G17">
            <v>1564.4</v>
          </cell>
        </row>
        <row r="18">
          <cell r="B18" t="str">
            <v>姚家港村</v>
          </cell>
          <cell r="G18">
            <v>165.06</v>
          </cell>
        </row>
        <row r="19">
          <cell r="B19" t="str">
            <v>叶家港村</v>
          </cell>
          <cell r="G19">
            <v>274.91000000000003</v>
          </cell>
        </row>
      </sheetData>
      <sheetData sheetId="3">
        <row r="5">
          <cell r="H5" t="str">
            <v>补偿标准</v>
          </cell>
        </row>
        <row r="6">
          <cell r="B6" t="str">
            <v>练聚村</v>
          </cell>
          <cell r="G6">
            <v>943.07</v>
          </cell>
        </row>
        <row r="7">
          <cell r="B7" t="str">
            <v>直港村</v>
          </cell>
          <cell r="G7">
            <v>2076.54</v>
          </cell>
        </row>
        <row r="8">
          <cell r="B8" t="str">
            <v>石铁村</v>
          </cell>
          <cell r="G8">
            <v>575.84</v>
          </cell>
        </row>
        <row r="9">
          <cell r="B9" t="str">
            <v>汤华村</v>
          </cell>
          <cell r="G9">
            <v>1580</v>
          </cell>
        </row>
        <row r="10">
          <cell r="B10" t="str">
            <v>新营村</v>
          </cell>
          <cell r="G10">
            <v>1458.23</v>
          </cell>
        </row>
        <row r="11">
          <cell r="B11" t="str">
            <v>农创村</v>
          </cell>
          <cell r="G11">
            <v>685.2</v>
          </cell>
        </row>
        <row r="12">
          <cell r="B12" t="str">
            <v>黑龙村</v>
          </cell>
          <cell r="G12">
            <v>1130.8499999999999</v>
          </cell>
        </row>
        <row r="13">
          <cell r="B13" t="str">
            <v>友联村</v>
          </cell>
          <cell r="G13">
            <v>240</v>
          </cell>
        </row>
        <row r="14">
          <cell r="B14" t="str">
            <v>联民村</v>
          </cell>
          <cell r="G14">
            <v>2630.82</v>
          </cell>
        </row>
      </sheetData>
      <sheetData sheetId="4">
        <row r="5">
          <cell r="D5" t="str">
            <v>（亩）</v>
          </cell>
        </row>
        <row r="6">
          <cell r="B6" t="str">
            <v>联兴村
（仪塔村）</v>
          </cell>
          <cell r="C6">
            <v>520</v>
          </cell>
        </row>
        <row r="7">
          <cell r="B7" t="str">
            <v>叶泽湖村
（栅桥村）</v>
          </cell>
          <cell r="G7">
            <v>90</v>
          </cell>
        </row>
        <row r="8">
          <cell r="B8" t="str">
            <v>叶泽湖村
（方尖港村）</v>
          </cell>
          <cell r="G8">
            <v>413.82</v>
          </cell>
        </row>
        <row r="9">
          <cell r="B9" t="str">
            <v>叶津村
（叶泽村）</v>
          </cell>
          <cell r="G9">
            <v>170</v>
          </cell>
        </row>
        <row r="10">
          <cell r="B10" t="str">
            <v>叶津村
（龙津村）</v>
          </cell>
          <cell r="G10">
            <v>571.5</v>
          </cell>
        </row>
      </sheetData>
      <sheetData sheetId="5">
        <row r="5">
          <cell r="H5" t="str">
            <v>补偿标准</v>
          </cell>
        </row>
        <row r="6">
          <cell r="B6" t="str">
            <v>北联村</v>
          </cell>
          <cell r="G6">
            <v>4128.2</v>
          </cell>
        </row>
        <row r="7">
          <cell r="B7" t="str">
            <v>合心村</v>
          </cell>
          <cell r="G7">
            <v>641.33000000000004</v>
          </cell>
        </row>
        <row r="8">
          <cell r="B8" t="str">
            <v>肖甸湖村</v>
          </cell>
          <cell r="G8">
            <v>1146.43</v>
          </cell>
        </row>
        <row r="9">
          <cell r="B9" t="str">
            <v>白蚬湖村</v>
          </cell>
          <cell r="G9">
            <v>1075.1400000000001</v>
          </cell>
        </row>
        <row r="10">
          <cell r="B10" t="str">
            <v>湘溇村</v>
          </cell>
          <cell r="G10">
            <v>1010.66</v>
          </cell>
        </row>
        <row r="11">
          <cell r="B11" t="str">
            <v>屯溪村</v>
          </cell>
          <cell r="G11">
            <v>165.6</v>
          </cell>
        </row>
        <row r="12">
          <cell r="B12" t="str">
            <v>屯南村</v>
          </cell>
          <cell r="G12">
            <v>243.05</v>
          </cell>
        </row>
        <row r="13">
          <cell r="B13" t="str">
            <v>叶建村</v>
          </cell>
          <cell r="G13">
            <v>1346.65</v>
          </cell>
        </row>
        <row r="14">
          <cell r="B14" t="str">
            <v>田厍村</v>
          </cell>
          <cell r="G14">
            <v>1298</v>
          </cell>
        </row>
        <row r="15">
          <cell r="B15" t="str">
            <v>文安村</v>
          </cell>
          <cell r="G15">
            <v>574.1</v>
          </cell>
        </row>
        <row r="16">
          <cell r="B16" t="str">
            <v>九里湖村</v>
          </cell>
          <cell r="G16">
            <v>753.13</v>
          </cell>
        </row>
      </sheetData>
      <sheetData sheetId="6">
        <row r="5">
          <cell r="B5" t="str">
            <v>大潮村</v>
          </cell>
          <cell r="G5">
            <v>836.38</v>
          </cell>
        </row>
        <row r="6">
          <cell r="B6" t="str">
            <v>雪巷村</v>
          </cell>
          <cell r="G6">
            <v>619.42999999999995</v>
          </cell>
        </row>
        <row r="7">
          <cell r="B7" t="str">
            <v>蚬南村</v>
          </cell>
          <cell r="G7">
            <v>106</v>
          </cell>
        </row>
        <row r="8">
          <cell r="B8" t="str">
            <v>群众村</v>
          </cell>
          <cell r="G8">
            <v>275</v>
          </cell>
        </row>
        <row r="9">
          <cell r="B9" t="str">
            <v>长胜村</v>
          </cell>
          <cell r="G9">
            <v>307</v>
          </cell>
        </row>
        <row r="10">
          <cell r="B10" t="str">
            <v>跃进村</v>
          </cell>
          <cell r="G10">
            <v>570</v>
          </cell>
        </row>
        <row r="11">
          <cell r="B11" t="str">
            <v>新钢村</v>
          </cell>
          <cell r="G11">
            <v>593</v>
          </cell>
        </row>
        <row r="12">
          <cell r="B12" t="str">
            <v>杨文头村</v>
          </cell>
          <cell r="G12">
            <v>330.25</v>
          </cell>
        </row>
        <row r="13">
          <cell r="B13" t="str">
            <v>红旗村</v>
          </cell>
          <cell r="G13">
            <v>391.7</v>
          </cell>
        </row>
        <row r="14">
          <cell r="B14" t="str">
            <v>星谊村</v>
          </cell>
          <cell r="G14">
            <v>1409.1</v>
          </cell>
        </row>
        <row r="15">
          <cell r="B15" t="str">
            <v>梅石村</v>
          </cell>
          <cell r="G15">
            <v>1150.19</v>
          </cell>
        </row>
        <row r="16">
          <cell r="B16" t="str">
            <v>银杏村</v>
          </cell>
          <cell r="G16">
            <v>420</v>
          </cell>
        </row>
        <row r="17">
          <cell r="B17" t="str">
            <v>东联村</v>
          </cell>
          <cell r="G17">
            <v>762.81</v>
          </cell>
        </row>
        <row r="18">
          <cell r="B18" t="str">
            <v>港南村</v>
          </cell>
          <cell r="G18">
            <v>771.72</v>
          </cell>
        </row>
        <row r="19">
          <cell r="B19" t="str">
            <v>高新村</v>
          </cell>
          <cell r="G19">
            <v>292.91000000000003</v>
          </cell>
        </row>
        <row r="20">
          <cell r="B20" t="str">
            <v>龙泾村</v>
          </cell>
          <cell r="G20">
            <v>1001.81</v>
          </cell>
        </row>
        <row r="21">
          <cell r="B21" t="str">
            <v>芦东村</v>
          </cell>
          <cell r="G21">
            <v>419.5</v>
          </cell>
        </row>
        <row r="22">
          <cell r="B22" t="str">
            <v>秋田村</v>
          </cell>
          <cell r="G22">
            <v>1205.5650000000001</v>
          </cell>
        </row>
        <row r="23">
          <cell r="B23" t="str">
            <v>三好村</v>
          </cell>
          <cell r="G23">
            <v>1498.72</v>
          </cell>
        </row>
        <row r="24">
          <cell r="B24" t="str">
            <v>三和村</v>
          </cell>
          <cell r="G24">
            <v>391</v>
          </cell>
        </row>
        <row r="25">
          <cell r="B25" t="str">
            <v>莘南村</v>
          </cell>
          <cell r="G25">
            <v>610.5</v>
          </cell>
        </row>
        <row r="26">
          <cell r="B26" t="str">
            <v>莘西村</v>
          </cell>
          <cell r="G26">
            <v>1556</v>
          </cell>
        </row>
        <row r="27">
          <cell r="B27" t="str">
            <v>伟明村</v>
          </cell>
          <cell r="G27">
            <v>1451.04</v>
          </cell>
        </row>
        <row r="28">
          <cell r="B28" t="str">
            <v>元荡村</v>
          </cell>
          <cell r="G28">
            <v>1228.9000000000001</v>
          </cell>
        </row>
        <row r="29">
          <cell r="B29" t="str">
            <v>元鹤村</v>
          </cell>
          <cell r="G29">
            <v>198</v>
          </cell>
        </row>
        <row r="30">
          <cell r="B30" t="str">
            <v>东方村</v>
          </cell>
          <cell r="G30">
            <v>876</v>
          </cell>
        </row>
        <row r="31">
          <cell r="B31" t="str">
            <v>梅墩村</v>
          </cell>
          <cell r="G31">
            <v>67.47</v>
          </cell>
        </row>
        <row r="32">
          <cell r="B32" t="str">
            <v>黎星村</v>
          </cell>
          <cell r="G32">
            <v>1239.03</v>
          </cell>
        </row>
        <row r="33">
          <cell r="B33" t="str">
            <v>汾湖村</v>
          </cell>
          <cell r="G33">
            <v>140</v>
          </cell>
        </row>
        <row r="34">
          <cell r="B34" t="str">
            <v>浮楼村</v>
          </cell>
          <cell r="G34">
            <v>94.8</v>
          </cell>
        </row>
        <row r="35">
          <cell r="B35" t="str">
            <v>沈家港村</v>
          </cell>
          <cell r="G35">
            <v>750</v>
          </cell>
        </row>
        <row r="36">
          <cell r="B36" t="str">
            <v>永新村</v>
          </cell>
          <cell r="G36">
            <v>1222.05</v>
          </cell>
        </row>
        <row r="37">
          <cell r="B37" t="str">
            <v>大长港村</v>
          </cell>
          <cell r="G37">
            <v>1208.1600000000001</v>
          </cell>
        </row>
        <row r="38">
          <cell r="B38" t="str">
            <v>川心港村</v>
          </cell>
          <cell r="G38">
            <v>810</v>
          </cell>
        </row>
        <row r="39">
          <cell r="B39" t="str">
            <v>黎阳村</v>
          </cell>
          <cell r="G39">
            <v>1869.28</v>
          </cell>
        </row>
        <row r="40">
          <cell r="B40" t="str">
            <v>黎花村</v>
          </cell>
          <cell r="G40">
            <v>756.4</v>
          </cell>
        </row>
        <row r="41">
          <cell r="B41" t="str">
            <v>建南村</v>
          </cell>
          <cell r="G41">
            <v>1302.3399999999999</v>
          </cell>
        </row>
        <row r="42">
          <cell r="B42" t="str">
            <v>雄锋村</v>
          </cell>
          <cell r="G42">
            <v>2030.28</v>
          </cell>
        </row>
        <row r="43">
          <cell r="B43" t="str">
            <v>史北村</v>
          </cell>
          <cell r="G43">
            <v>1215.28</v>
          </cell>
        </row>
        <row r="44">
          <cell r="B44" t="str">
            <v>华莺村</v>
          </cell>
          <cell r="G44">
            <v>2931.87</v>
          </cell>
        </row>
        <row r="45">
          <cell r="B45" t="str">
            <v>大联村</v>
          </cell>
          <cell r="G45">
            <v>2187.4699999999998</v>
          </cell>
        </row>
        <row r="46">
          <cell r="B46" t="str">
            <v>方联村</v>
          </cell>
          <cell r="G46">
            <v>1222.5899999999999</v>
          </cell>
        </row>
        <row r="47">
          <cell r="B47" t="str">
            <v>汤角村</v>
          </cell>
          <cell r="G47">
            <v>1933.36</v>
          </cell>
        </row>
        <row r="48">
          <cell r="B48" t="str">
            <v>青石村</v>
          </cell>
          <cell r="G48">
            <v>2214.11</v>
          </cell>
        </row>
        <row r="49">
          <cell r="B49" t="str">
            <v>乌桥村</v>
          </cell>
          <cell r="G49">
            <v>833.88</v>
          </cell>
        </row>
      </sheetData>
      <sheetData sheetId="7">
        <row r="5">
          <cell r="H5" t="str">
            <v>补偿标准</v>
          </cell>
        </row>
        <row r="6">
          <cell r="B6" t="str">
            <v>永和村</v>
          </cell>
          <cell r="G6">
            <v>276.20999999999998</v>
          </cell>
        </row>
        <row r="7">
          <cell r="B7" t="str">
            <v xml:space="preserve">圣塘村 </v>
          </cell>
          <cell r="G7">
            <v>808.77</v>
          </cell>
        </row>
        <row r="8">
          <cell r="B8" t="str">
            <v>兴桥村</v>
          </cell>
          <cell r="G8">
            <v>1104.06</v>
          </cell>
        </row>
        <row r="9">
          <cell r="B9" t="str">
            <v>群铁村</v>
          </cell>
          <cell r="G9">
            <v>2113.91</v>
          </cell>
        </row>
        <row r="10">
          <cell r="B10" t="str">
            <v>前跃村</v>
          </cell>
          <cell r="G10">
            <v>2214.08</v>
          </cell>
        </row>
        <row r="11">
          <cell r="B11" t="str">
            <v>幸福村</v>
          </cell>
          <cell r="G11">
            <v>2829.33</v>
          </cell>
        </row>
        <row r="12">
          <cell r="B12" t="str">
            <v>黄家溪村</v>
          </cell>
          <cell r="G12">
            <v>1778.54</v>
          </cell>
        </row>
        <row r="13">
          <cell r="B13" t="str">
            <v>北角村</v>
          </cell>
          <cell r="G13">
            <v>1387.38</v>
          </cell>
        </row>
        <row r="14">
          <cell r="B14" t="str">
            <v>胜天村</v>
          </cell>
          <cell r="G14">
            <v>809.86</v>
          </cell>
        </row>
        <row r="15">
          <cell r="B15" t="str">
            <v>荷花村</v>
          </cell>
          <cell r="G15">
            <v>247.6</v>
          </cell>
        </row>
        <row r="16">
          <cell r="B16" t="str">
            <v>坛丘村</v>
          </cell>
          <cell r="G16">
            <v>210</v>
          </cell>
        </row>
        <row r="17">
          <cell r="B17" t="str">
            <v>双熟村</v>
          </cell>
          <cell r="G17">
            <v>768.23</v>
          </cell>
        </row>
        <row r="18">
          <cell r="B18" t="str">
            <v>北旺村</v>
          </cell>
          <cell r="G18">
            <v>175</v>
          </cell>
        </row>
        <row r="19">
          <cell r="B19" t="str">
            <v>南塘村</v>
          </cell>
          <cell r="G19">
            <v>566.17999999999995</v>
          </cell>
        </row>
        <row r="20">
          <cell r="B20" t="str">
            <v>大谢村</v>
          </cell>
          <cell r="G20">
            <v>706.93</v>
          </cell>
        </row>
        <row r="21">
          <cell r="B21" t="str">
            <v>桥南村</v>
          </cell>
          <cell r="G21">
            <v>2930.84</v>
          </cell>
        </row>
        <row r="22">
          <cell r="B22" t="str">
            <v>永平村</v>
          </cell>
          <cell r="G22">
            <v>387.11</v>
          </cell>
        </row>
        <row r="23">
          <cell r="B23" t="str">
            <v>龙北村</v>
          </cell>
          <cell r="G23">
            <v>423.5</v>
          </cell>
        </row>
        <row r="24">
          <cell r="B24" t="str">
            <v>七庄村</v>
          </cell>
          <cell r="G24">
            <v>20.149999999999999</v>
          </cell>
        </row>
        <row r="25">
          <cell r="B25" t="str">
            <v xml:space="preserve">庄平村 </v>
          </cell>
          <cell r="G25">
            <v>433.5</v>
          </cell>
        </row>
        <row r="26">
          <cell r="B26" t="str">
            <v>寺西洋村</v>
          </cell>
          <cell r="G26">
            <v>349.38</v>
          </cell>
        </row>
      </sheetData>
      <sheetData sheetId="8">
        <row r="5">
          <cell r="H5" t="str">
            <v>补偿标准</v>
          </cell>
        </row>
        <row r="6">
          <cell r="B6" t="str">
            <v>群星</v>
          </cell>
          <cell r="G6">
            <v>1688.05</v>
          </cell>
        </row>
        <row r="7">
          <cell r="B7" t="str">
            <v>金联</v>
          </cell>
          <cell r="G7">
            <v>516.79999999999995</v>
          </cell>
        </row>
        <row r="8">
          <cell r="B8" t="str">
            <v>联丰</v>
          </cell>
          <cell r="G8">
            <v>2182.59</v>
          </cell>
        </row>
        <row r="9">
          <cell r="B9" t="str">
            <v>胜墩</v>
          </cell>
          <cell r="G9">
            <v>1094.24</v>
          </cell>
        </row>
        <row r="10">
          <cell r="B10" t="str">
            <v>中鲈</v>
          </cell>
          <cell r="G10">
            <v>1708.18</v>
          </cell>
        </row>
        <row r="11">
          <cell r="B11" t="str">
            <v>上横</v>
          </cell>
          <cell r="G11">
            <v>2142.2199999999998</v>
          </cell>
        </row>
        <row r="12">
          <cell r="B12" t="str">
            <v>平西</v>
          </cell>
          <cell r="G12">
            <v>1410.92</v>
          </cell>
        </row>
        <row r="13">
          <cell r="B13" t="str">
            <v>溪港</v>
          </cell>
          <cell r="G13">
            <v>2576.1799999999998</v>
          </cell>
        </row>
        <row r="14">
          <cell r="B14" t="str">
            <v>南杨</v>
          </cell>
          <cell r="G14">
            <v>1803.35</v>
          </cell>
        </row>
        <row r="15">
          <cell r="B15" t="str">
            <v>顾扇</v>
          </cell>
          <cell r="G15">
            <v>670</v>
          </cell>
        </row>
        <row r="16">
          <cell r="B16" t="str">
            <v>莺湖</v>
          </cell>
          <cell r="G16">
            <v>528.07000000000005</v>
          </cell>
        </row>
        <row r="17">
          <cell r="B17" t="str">
            <v>万心</v>
          </cell>
          <cell r="G17">
            <v>1961.81</v>
          </cell>
        </row>
        <row r="18">
          <cell r="B18" t="str">
            <v>端市</v>
          </cell>
          <cell r="G18">
            <v>303.98</v>
          </cell>
        </row>
        <row r="19">
          <cell r="B19" t="str">
            <v>庙头</v>
          </cell>
          <cell r="G19">
            <v>2284.9699999999998</v>
          </cell>
        </row>
        <row r="20">
          <cell r="B20" t="str">
            <v>联合</v>
          </cell>
          <cell r="G20">
            <v>316.51</v>
          </cell>
        </row>
        <row r="21">
          <cell r="B21" t="str">
            <v>双浜</v>
          </cell>
          <cell r="G21">
            <v>911.03</v>
          </cell>
        </row>
        <row r="22">
          <cell r="B22" t="str">
            <v>龙南</v>
          </cell>
          <cell r="G22">
            <v>1754.32</v>
          </cell>
        </row>
        <row r="23">
          <cell r="B23" t="str">
            <v>三官桥</v>
          </cell>
          <cell r="G23">
            <v>2590.4299999999998</v>
          </cell>
        </row>
        <row r="24">
          <cell r="B24" t="str">
            <v>新南</v>
          </cell>
          <cell r="G24">
            <v>1424.66</v>
          </cell>
        </row>
        <row r="25">
          <cell r="B25" t="str">
            <v>平安</v>
          </cell>
          <cell r="G25">
            <v>3349.97</v>
          </cell>
        </row>
        <row r="26">
          <cell r="B26" t="str">
            <v>秋泽</v>
          </cell>
          <cell r="G26">
            <v>2241.4</v>
          </cell>
        </row>
      </sheetData>
      <sheetData sheetId="9">
        <row r="5">
          <cell r="H5" t="str">
            <v>补偿标准</v>
          </cell>
        </row>
        <row r="6">
          <cell r="B6" t="str">
            <v>曹村</v>
          </cell>
          <cell r="G6">
            <v>174.8</v>
          </cell>
        </row>
        <row r="7">
          <cell r="B7" t="str">
            <v>大船港村</v>
          </cell>
          <cell r="G7">
            <v>2067.7199999999998</v>
          </cell>
        </row>
        <row r="8">
          <cell r="B8" t="str">
            <v>贯桥村</v>
          </cell>
          <cell r="G8">
            <v>1390</v>
          </cell>
        </row>
        <row r="9">
          <cell r="B9" t="str">
            <v>花木桥村</v>
          </cell>
          <cell r="G9">
            <v>1490</v>
          </cell>
        </row>
        <row r="10">
          <cell r="B10" t="str">
            <v>金星村</v>
          </cell>
          <cell r="G10">
            <v>848.77</v>
          </cell>
        </row>
        <row r="11">
          <cell r="B11" t="str">
            <v>蠡泽村</v>
          </cell>
          <cell r="G11">
            <v>1278.5</v>
          </cell>
        </row>
        <row r="12">
          <cell r="B12" t="str">
            <v>联星村</v>
          </cell>
          <cell r="G12">
            <v>910</v>
          </cell>
        </row>
        <row r="13">
          <cell r="B13" t="str">
            <v>林港村</v>
          </cell>
          <cell r="G13">
            <v>665.09</v>
          </cell>
        </row>
        <row r="14">
          <cell r="B14" t="str">
            <v>龙降桥村</v>
          </cell>
          <cell r="G14">
            <v>2095.5</v>
          </cell>
        </row>
        <row r="15">
          <cell r="B15" t="str">
            <v>齐心村</v>
          </cell>
          <cell r="G15">
            <v>1263.82</v>
          </cell>
        </row>
        <row r="16">
          <cell r="B16" t="str">
            <v>前港村</v>
          </cell>
          <cell r="G16">
            <v>610.33000000000004</v>
          </cell>
        </row>
        <row r="17">
          <cell r="B17" t="str">
            <v>勤幸村</v>
          </cell>
          <cell r="G17">
            <v>1011</v>
          </cell>
        </row>
        <row r="18">
          <cell r="B18" t="str">
            <v>三扇村</v>
          </cell>
          <cell r="G18">
            <v>884.18</v>
          </cell>
        </row>
        <row r="19">
          <cell r="B19" t="str">
            <v>双阳村</v>
          </cell>
          <cell r="G19">
            <v>448.7</v>
          </cell>
        </row>
        <row r="20">
          <cell r="B20" t="str">
            <v>桃花庄村</v>
          </cell>
          <cell r="G20">
            <v>821.69</v>
          </cell>
        </row>
        <row r="21">
          <cell r="B21" t="str">
            <v>夏家斗村</v>
          </cell>
          <cell r="G21">
            <v>1143.98</v>
          </cell>
        </row>
        <row r="22">
          <cell r="B22" t="str">
            <v>新乐村</v>
          </cell>
          <cell r="G22">
            <v>857.68</v>
          </cell>
        </row>
        <row r="23">
          <cell r="B23" t="str">
            <v>新幸村</v>
          </cell>
          <cell r="G23">
            <v>1464.35</v>
          </cell>
        </row>
        <row r="24">
          <cell r="B24" t="str">
            <v>兴华村</v>
          </cell>
          <cell r="G24">
            <v>2530</v>
          </cell>
        </row>
        <row r="25">
          <cell r="B25" t="str">
            <v>永乐村</v>
          </cell>
          <cell r="G25">
            <v>1991.64</v>
          </cell>
        </row>
        <row r="26">
          <cell r="B26" t="str">
            <v>长家湾村</v>
          </cell>
          <cell r="G26">
            <v>1189.78</v>
          </cell>
        </row>
        <row r="27">
          <cell r="B27" t="str">
            <v>众安桥村</v>
          </cell>
          <cell r="G27">
            <v>1371.96</v>
          </cell>
        </row>
        <row r="28">
          <cell r="B28" t="str">
            <v>朱家浜村</v>
          </cell>
          <cell r="G28">
            <v>1330</v>
          </cell>
        </row>
      </sheetData>
      <sheetData sheetId="10">
        <row r="5">
          <cell r="H5" t="str">
            <v>补偿标准</v>
          </cell>
        </row>
        <row r="6">
          <cell r="B6" t="str">
            <v xml:space="preserve"> 群幸村</v>
          </cell>
          <cell r="G6">
            <v>1627.67</v>
          </cell>
        </row>
        <row r="7">
          <cell r="B7" t="str">
            <v>太浦闸村</v>
          </cell>
          <cell r="G7">
            <v>837</v>
          </cell>
        </row>
        <row r="8">
          <cell r="B8" t="str">
            <v>开弦弓村</v>
          </cell>
          <cell r="G8">
            <v>47.18</v>
          </cell>
        </row>
        <row r="9">
          <cell r="B9" t="str">
            <v>丰田村</v>
          </cell>
          <cell r="G9">
            <v>271.33</v>
          </cell>
        </row>
        <row r="10">
          <cell r="B10" t="str">
            <v>庙港村</v>
          </cell>
          <cell r="G10">
            <v>112.26</v>
          </cell>
        </row>
        <row r="11">
          <cell r="B11" t="str">
            <v>吴溇村</v>
          </cell>
          <cell r="G11">
            <v>147</v>
          </cell>
        </row>
        <row r="12">
          <cell r="B12" t="str">
            <v>盛庄村</v>
          </cell>
          <cell r="G12">
            <v>274.82</v>
          </cell>
        </row>
        <row r="13">
          <cell r="B13" t="str">
            <v>吴越村</v>
          </cell>
          <cell r="G13">
            <v>353.99</v>
          </cell>
        </row>
        <row r="14">
          <cell r="B14" t="str">
            <v>东庙桥村</v>
          </cell>
          <cell r="G14">
            <v>719.5</v>
          </cell>
        </row>
        <row r="15">
          <cell r="B15" t="str">
            <v>菱田村</v>
          </cell>
          <cell r="G15">
            <v>444.56</v>
          </cell>
        </row>
        <row r="16">
          <cell r="B16" t="str">
            <v>东风村</v>
          </cell>
          <cell r="G16">
            <v>181.57</v>
          </cell>
        </row>
        <row r="17">
          <cell r="B17" t="str">
            <v>沈家湾村</v>
          </cell>
          <cell r="G17">
            <v>30</v>
          </cell>
        </row>
        <row r="18">
          <cell r="B18" t="str">
            <v>望湖村</v>
          </cell>
          <cell r="G18">
            <v>134.6</v>
          </cell>
        </row>
        <row r="19">
          <cell r="B19" t="str">
            <v>双塔桥村</v>
          </cell>
          <cell r="G19">
            <v>472.6</v>
          </cell>
        </row>
        <row r="20">
          <cell r="B20" t="str">
            <v>光荣村</v>
          </cell>
          <cell r="G20">
            <v>185</v>
          </cell>
        </row>
        <row r="21">
          <cell r="B21" t="str">
            <v>长桥村</v>
          </cell>
          <cell r="G21">
            <v>12.45</v>
          </cell>
        </row>
        <row r="22">
          <cell r="B22" t="str">
            <v>丰民村</v>
          </cell>
          <cell r="G22">
            <v>58.92</v>
          </cell>
        </row>
        <row r="23">
          <cell r="B23" t="str">
            <v>联强村</v>
          </cell>
          <cell r="G23">
            <v>269.57</v>
          </cell>
        </row>
        <row r="24">
          <cell r="B24" t="str">
            <v>爃烂村</v>
          </cell>
          <cell r="G24">
            <v>16.73</v>
          </cell>
        </row>
        <row r="25">
          <cell r="B25" t="str">
            <v>开明村</v>
          </cell>
          <cell r="G25">
            <v>206.76</v>
          </cell>
        </row>
      </sheetData>
      <sheetData sheetId="11">
        <row r="5">
          <cell r="H5" t="str">
            <v>补偿标准</v>
          </cell>
        </row>
        <row r="6">
          <cell r="B6" t="str">
            <v>民益村</v>
          </cell>
          <cell r="G6">
            <v>103</v>
          </cell>
        </row>
        <row r="7">
          <cell r="B7" t="str">
            <v>广福村</v>
          </cell>
          <cell r="G7">
            <v>26.5</v>
          </cell>
        </row>
        <row r="8">
          <cell r="B8" t="str">
            <v>利群村</v>
          </cell>
          <cell r="G8">
            <v>22.21</v>
          </cell>
        </row>
        <row r="9">
          <cell r="B9" t="str">
            <v>戴家浜村</v>
          </cell>
          <cell r="G9">
            <v>119</v>
          </cell>
        </row>
        <row r="10">
          <cell r="B10" t="str">
            <v>宅里桥村</v>
          </cell>
          <cell r="G10">
            <v>501.6</v>
          </cell>
        </row>
        <row r="11">
          <cell r="B11" t="str">
            <v>前窑村</v>
          </cell>
          <cell r="G11">
            <v>274.83</v>
          </cell>
        </row>
        <row r="12">
          <cell r="B12" t="str">
            <v>九里桥村</v>
          </cell>
          <cell r="G12">
            <v>100</v>
          </cell>
        </row>
        <row r="13">
          <cell r="B13" t="str">
            <v>杏花村</v>
          </cell>
          <cell r="G13">
            <v>39.700000000000003</v>
          </cell>
        </row>
        <row r="14">
          <cell r="B14" t="str">
            <v>大德村</v>
          </cell>
          <cell r="G14">
            <v>33.86</v>
          </cell>
        </row>
        <row r="15">
          <cell r="B15" t="str">
            <v>文民村</v>
          </cell>
          <cell r="G15">
            <v>315.27999999999997</v>
          </cell>
        </row>
        <row r="16">
          <cell r="B16" t="str">
            <v>瑾下浜村</v>
          </cell>
          <cell r="G16">
            <v>13.87</v>
          </cell>
        </row>
        <row r="17">
          <cell r="B17" t="str">
            <v>天亮浜村</v>
          </cell>
          <cell r="G17">
            <v>14.87</v>
          </cell>
        </row>
        <row r="18">
          <cell r="B18" t="str">
            <v>青云村</v>
          </cell>
          <cell r="G18">
            <v>84.87</v>
          </cell>
        </row>
        <row r="19">
          <cell r="B19" t="str">
            <v>陶墩村</v>
          </cell>
          <cell r="G19">
            <v>65.819999999999993</v>
          </cell>
        </row>
        <row r="20">
          <cell r="B20" t="str">
            <v>梵香村</v>
          </cell>
          <cell r="G20">
            <v>346.99</v>
          </cell>
        </row>
        <row r="21">
          <cell r="B21" t="str">
            <v>新和村</v>
          </cell>
          <cell r="G21">
            <v>1599.57</v>
          </cell>
        </row>
        <row r="22">
          <cell r="B22" t="str">
            <v>水家港村</v>
          </cell>
          <cell r="G22">
            <v>1522.85</v>
          </cell>
        </row>
        <row r="23">
          <cell r="B23" t="str">
            <v>新蕾村</v>
          </cell>
          <cell r="G23">
            <v>77.05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opLeftCell="A28" zoomScaleNormal="100" workbookViewId="0">
      <selection activeCell="E5" sqref="E5"/>
    </sheetView>
  </sheetViews>
  <sheetFormatPr defaultColWidth="9" defaultRowHeight="17.399999999999999"/>
  <cols>
    <col min="1" max="4" width="28" style="1" customWidth="1"/>
    <col min="5" max="16384" width="9" style="1"/>
  </cols>
  <sheetData>
    <row r="1" spans="1:4" ht="22.2">
      <c r="A1" s="115" t="s">
        <v>198</v>
      </c>
    </row>
    <row r="2" spans="1:4" ht="38.25" customHeight="1" thickBot="1">
      <c r="A2" s="127" t="s">
        <v>199</v>
      </c>
      <c r="B2" s="127"/>
      <c r="C2" s="127"/>
      <c r="D2" s="127"/>
    </row>
    <row r="3" spans="1:4" s="2" customFormat="1" ht="40.5" customHeight="1">
      <c r="A3" s="116" t="s">
        <v>0</v>
      </c>
      <c r="B3" s="117" t="s">
        <v>1</v>
      </c>
      <c r="C3" s="117" t="s">
        <v>196</v>
      </c>
      <c r="D3" s="117" t="s">
        <v>197</v>
      </c>
    </row>
    <row r="4" spans="1:4" ht="40.5" customHeight="1">
      <c r="A4" s="118" t="s">
        <v>3</v>
      </c>
      <c r="B4" s="123" t="s">
        <v>4</v>
      </c>
      <c r="C4" s="120">
        <v>33940.44</v>
      </c>
      <c r="D4" s="120">
        <v>712.75</v>
      </c>
    </row>
    <row r="5" spans="1:4" ht="40.5" customHeight="1">
      <c r="A5" s="118" t="s">
        <v>5</v>
      </c>
      <c r="B5" s="124"/>
      <c r="C5" s="120">
        <v>24990.32</v>
      </c>
      <c r="D5" s="120">
        <v>524.79999999999995</v>
      </c>
    </row>
    <row r="6" spans="1:4" ht="40.5" customHeight="1">
      <c r="A6" s="118" t="s">
        <v>6</v>
      </c>
      <c r="B6" s="124"/>
      <c r="C6" s="120">
        <v>630</v>
      </c>
      <c r="D6" s="120">
        <v>13.23</v>
      </c>
    </row>
    <row r="7" spans="1:4" ht="40.5" customHeight="1">
      <c r="A7" s="118" t="s">
        <v>7</v>
      </c>
      <c r="B7" s="124"/>
      <c r="C7" s="120">
        <v>13368.76</v>
      </c>
      <c r="D7" s="120">
        <v>280.74</v>
      </c>
    </row>
    <row r="8" spans="1:4" ht="40.5" customHeight="1">
      <c r="A8" s="118" t="s">
        <v>8</v>
      </c>
      <c r="B8" s="119"/>
      <c r="C8" s="120">
        <v>173642.12</v>
      </c>
      <c r="D8" s="120">
        <v>2917.19</v>
      </c>
    </row>
    <row r="9" spans="1:4" s="2" customFormat="1" ht="40.5" customHeight="1" thickBot="1">
      <c r="A9" s="125" t="s">
        <v>9</v>
      </c>
      <c r="B9" s="126"/>
      <c r="C9" s="121">
        <f>SUM(C4:C8)</f>
        <v>246571.64</v>
      </c>
      <c r="D9" s="122">
        <f>SUM(D4:D8)</f>
        <v>4448.71</v>
      </c>
    </row>
  </sheetData>
  <mergeCells count="3">
    <mergeCell ref="B4:B7"/>
    <mergeCell ref="A9:B9"/>
    <mergeCell ref="A2:D2"/>
  </mergeCells>
  <phoneticPr fontId="1" type="noConversion"/>
  <printOptions horizontalCentered="1" verticalCentered="1"/>
  <pageMargins left="0" right="0" top="0" bottom="0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opLeftCell="A34" zoomScaleNormal="100" workbookViewId="0">
      <selection activeCell="D6" sqref="D6:E12"/>
    </sheetView>
  </sheetViews>
  <sheetFormatPr defaultColWidth="9" defaultRowHeight="15.6"/>
  <cols>
    <col min="1" max="1" width="8.6640625" style="5" customWidth="1"/>
    <col min="2" max="2" width="12.44140625" style="6" customWidth="1"/>
    <col min="3" max="3" width="14.44140625" style="4" customWidth="1"/>
    <col min="4" max="4" width="18.88671875" style="4" customWidth="1"/>
    <col min="5" max="5" width="18.88671875" style="57" customWidth="1"/>
    <col min="6" max="6" width="21.88671875" style="4" customWidth="1"/>
    <col min="7" max="16384" width="9" style="4"/>
  </cols>
  <sheetData>
    <row r="1" spans="1:6" ht="38.25" customHeight="1">
      <c r="A1" s="128" t="s">
        <v>164</v>
      </c>
      <c r="B1" s="128"/>
      <c r="C1" s="128"/>
      <c r="D1" s="128"/>
      <c r="E1" s="128"/>
      <c r="F1" s="128"/>
    </row>
    <row r="2" spans="1:6" ht="54.75" customHeight="1">
      <c r="A2" s="129" t="s">
        <v>166</v>
      </c>
      <c r="B2" s="129"/>
      <c r="C2" s="129"/>
      <c r="D2" s="129"/>
      <c r="E2" s="129"/>
      <c r="F2" s="129"/>
    </row>
    <row r="3" spans="1:6" ht="26.25" customHeight="1" thickBot="1">
      <c r="A3" s="130"/>
      <c r="B3" s="130"/>
      <c r="C3" s="130"/>
      <c r="D3" s="130"/>
      <c r="E3" s="130"/>
      <c r="F3" s="130"/>
    </row>
    <row r="4" spans="1:6" s="7" customFormat="1" ht="30" customHeight="1">
      <c r="A4" s="135" t="s">
        <v>10</v>
      </c>
      <c r="B4" s="137" t="s">
        <v>11</v>
      </c>
      <c r="C4" s="137"/>
      <c r="D4" s="137" t="s">
        <v>4</v>
      </c>
      <c r="E4" s="137"/>
      <c r="F4" s="139" t="s">
        <v>12</v>
      </c>
    </row>
    <row r="5" spans="1:6" s="7" customFormat="1" ht="30" customHeight="1">
      <c r="A5" s="136"/>
      <c r="B5" s="138"/>
      <c r="C5" s="138"/>
      <c r="D5" s="8" t="s">
        <v>2</v>
      </c>
      <c r="E5" s="58" t="s">
        <v>165</v>
      </c>
      <c r="F5" s="140"/>
    </row>
    <row r="6" spans="1:6" s="11" customFormat="1" ht="25.2" customHeight="1">
      <c r="A6" s="131">
        <v>1</v>
      </c>
      <c r="B6" s="133" t="s">
        <v>13</v>
      </c>
      <c r="C6" s="9" t="s">
        <v>14</v>
      </c>
      <c r="D6" s="59">
        <v>350</v>
      </c>
      <c r="E6" s="60">
        <f>D6*210/10000</f>
        <v>7.35</v>
      </c>
      <c r="F6" s="10"/>
    </row>
    <row r="7" spans="1:6" s="11" customFormat="1" ht="25.2" customHeight="1">
      <c r="A7" s="131"/>
      <c r="B7" s="133"/>
      <c r="C7" s="9" t="s">
        <v>15</v>
      </c>
      <c r="D7" s="59">
        <v>550</v>
      </c>
      <c r="E7" s="60">
        <f t="shared" ref="E7:E66" si="0">D7*210/10000</f>
        <v>11.55</v>
      </c>
      <c r="F7" s="10"/>
    </row>
    <row r="8" spans="1:6" s="11" customFormat="1" ht="25.2" customHeight="1">
      <c r="A8" s="131"/>
      <c r="B8" s="133"/>
      <c r="C8" s="9" t="s">
        <v>16</v>
      </c>
      <c r="D8" s="59">
        <v>720</v>
      </c>
      <c r="E8" s="60">
        <f t="shared" si="0"/>
        <v>15.12</v>
      </c>
      <c r="F8" s="10"/>
    </row>
    <row r="9" spans="1:6" s="11" customFormat="1" ht="25.2" customHeight="1">
      <c r="A9" s="131"/>
      <c r="B9" s="133"/>
      <c r="C9" s="9" t="s">
        <v>17</v>
      </c>
      <c r="D9" s="59">
        <v>450</v>
      </c>
      <c r="E9" s="60">
        <f t="shared" si="0"/>
        <v>9.4499999999999993</v>
      </c>
      <c r="F9" s="10"/>
    </row>
    <row r="10" spans="1:6" s="11" customFormat="1" ht="25.2" customHeight="1">
      <c r="A10" s="131"/>
      <c r="B10" s="133"/>
      <c r="C10" s="9" t="s">
        <v>18</v>
      </c>
      <c r="D10" s="59">
        <v>765</v>
      </c>
      <c r="E10" s="60">
        <f t="shared" si="0"/>
        <v>16.065000000000001</v>
      </c>
      <c r="F10" s="10"/>
    </row>
    <row r="11" spans="1:6" s="11" customFormat="1" ht="25.2" customHeight="1">
      <c r="A11" s="131"/>
      <c r="B11" s="133"/>
      <c r="C11" s="9" t="s">
        <v>19</v>
      </c>
      <c r="D11" s="59">
        <v>603.5</v>
      </c>
      <c r="E11" s="60">
        <f t="shared" si="0"/>
        <v>12.673500000000001</v>
      </c>
      <c r="F11" s="10"/>
    </row>
    <row r="12" spans="1:6" s="11" customFormat="1" ht="25.2" customHeight="1">
      <c r="A12" s="131"/>
      <c r="B12" s="133"/>
      <c r="C12" s="9" t="s">
        <v>20</v>
      </c>
      <c r="D12" s="59">
        <v>1066</v>
      </c>
      <c r="E12" s="60">
        <f t="shared" si="0"/>
        <v>22.385999999999999</v>
      </c>
      <c r="F12" s="10"/>
    </row>
    <row r="13" spans="1:6" s="11" customFormat="1" ht="25.2" customHeight="1">
      <c r="A13" s="131"/>
      <c r="B13" s="133"/>
      <c r="C13" s="9" t="s">
        <v>21</v>
      </c>
      <c r="D13" s="59">
        <v>320</v>
      </c>
      <c r="E13" s="60">
        <f t="shared" si="0"/>
        <v>6.72</v>
      </c>
      <c r="F13" s="10"/>
    </row>
    <row r="14" spans="1:6" s="11" customFormat="1" ht="25.2" customHeight="1">
      <c r="A14" s="131"/>
      <c r="B14" s="133"/>
      <c r="C14" s="9" t="s">
        <v>22</v>
      </c>
      <c r="D14" s="59">
        <v>750</v>
      </c>
      <c r="E14" s="60">
        <f t="shared" si="0"/>
        <v>15.75</v>
      </c>
      <c r="F14" s="10"/>
    </row>
    <row r="15" spans="1:6" s="11" customFormat="1" ht="25.2" customHeight="1">
      <c r="A15" s="131"/>
      <c r="B15" s="133"/>
      <c r="C15" s="9" t="s">
        <v>23</v>
      </c>
      <c r="D15" s="59">
        <v>520</v>
      </c>
      <c r="E15" s="60">
        <f t="shared" si="0"/>
        <v>10.92</v>
      </c>
      <c r="F15" s="10"/>
    </row>
    <row r="16" spans="1:6" ht="25.2" customHeight="1">
      <c r="A16" s="131"/>
      <c r="B16" s="133"/>
      <c r="C16" s="9" t="s">
        <v>24</v>
      </c>
      <c r="D16" s="59">
        <v>1956</v>
      </c>
      <c r="E16" s="60">
        <f t="shared" si="0"/>
        <v>41.076000000000001</v>
      </c>
      <c r="F16" s="12"/>
    </row>
    <row r="17" spans="1:6" ht="16.8">
      <c r="A17" s="131"/>
      <c r="B17" s="133"/>
      <c r="C17" s="9" t="s">
        <v>25</v>
      </c>
      <c r="D17" s="59">
        <v>719.44</v>
      </c>
      <c r="E17" s="60">
        <f t="shared" si="0"/>
        <v>15.108240000000002</v>
      </c>
      <c r="F17" s="12"/>
    </row>
    <row r="18" spans="1:6" ht="16.8">
      <c r="A18" s="131"/>
      <c r="B18" s="133"/>
      <c r="C18" s="9" t="s">
        <v>26</v>
      </c>
      <c r="D18" s="59">
        <v>810</v>
      </c>
      <c r="E18" s="60">
        <f t="shared" si="0"/>
        <v>17.010000000000002</v>
      </c>
      <c r="F18" s="12"/>
    </row>
    <row r="19" spans="1:6" s="15" customFormat="1" ht="16.8">
      <c r="A19" s="132"/>
      <c r="B19" s="134"/>
      <c r="C19" s="13" t="s">
        <v>27</v>
      </c>
      <c r="D19" s="61">
        <f>SUM(D6:D18)</f>
        <v>9579.94</v>
      </c>
      <c r="E19" s="66">
        <f t="shared" si="0"/>
        <v>201.17874</v>
      </c>
      <c r="F19" s="14"/>
    </row>
    <row r="20" spans="1:6" ht="16.8">
      <c r="A20" s="131">
        <v>2</v>
      </c>
      <c r="B20" s="133" t="s">
        <v>28</v>
      </c>
      <c r="C20" s="9" t="s">
        <v>29</v>
      </c>
      <c r="D20" s="59">
        <v>262</v>
      </c>
      <c r="E20" s="60">
        <f t="shared" si="0"/>
        <v>5.5019999999999998</v>
      </c>
      <c r="F20" s="12"/>
    </row>
    <row r="21" spans="1:6" s="18" customFormat="1" ht="21.9" customHeight="1">
      <c r="A21" s="141"/>
      <c r="B21" s="143"/>
      <c r="C21" s="16" t="s">
        <v>30</v>
      </c>
      <c r="D21" s="62">
        <v>1005.6</v>
      </c>
      <c r="E21" s="60">
        <f t="shared" si="0"/>
        <v>21.117599999999999</v>
      </c>
      <c r="F21" s="17"/>
    </row>
    <row r="22" spans="1:6" s="18" customFormat="1" ht="21.9" customHeight="1">
      <c r="A22" s="141"/>
      <c r="B22" s="143"/>
      <c r="C22" s="16" t="s">
        <v>31</v>
      </c>
      <c r="D22" s="62">
        <v>497</v>
      </c>
      <c r="E22" s="60">
        <f t="shared" si="0"/>
        <v>10.436999999999999</v>
      </c>
      <c r="F22" s="17"/>
    </row>
    <row r="23" spans="1:6" s="18" customFormat="1" ht="21.9" customHeight="1">
      <c r="A23" s="141"/>
      <c r="B23" s="143"/>
      <c r="C23" s="16" t="s">
        <v>32</v>
      </c>
      <c r="D23" s="62">
        <v>73</v>
      </c>
      <c r="E23" s="60">
        <f t="shared" si="0"/>
        <v>1.5329999999999999</v>
      </c>
      <c r="F23" s="17"/>
    </row>
    <row r="24" spans="1:6" s="21" customFormat="1" ht="21.9" customHeight="1">
      <c r="A24" s="142"/>
      <c r="B24" s="144"/>
      <c r="C24" s="19" t="s">
        <v>27</v>
      </c>
      <c r="D24" s="63">
        <v>1837.6</v>
      </c>
      <c r="E24" s="66">
        <f t="shared" si="0"/>
        <v>38.589599999999997</v>
      </c>
      <c r="F24" s="20"/>
    </row>
    <row r="25" spans="1:6" ht="16.8">
      <c r="A25" s="131">
        <v>3</v>
      </c>
      <c r="B25" s="133" t="s">
        <v>33</v>
      </c>
      <c r="C25" s="9" t="s">
        <v>34</v>
      </c>
      <c r="D25" s="59">
        <v>132.5</v>
      </c>
      <c r="E25" s="60">
        <f t="shared" si="0"/>
        <v>2.7825000000000002</v>
      </c>
      <c r="F25" s="12"/>
    </row>
    <row r="26" spans="1:6" ht="16.8">
      <c r="A26" s="131"/>
      <c r="B26" s="133"/>
      <c r="C26" s="9" t="s">
        <v>35</v>
      </c>
      <c r="D26" s="59">
        <v>760</v>
      </c>
      <c r="E26" s="60">
        <f t="shared" si="0"/>
        <v>15.96</v>
      </c>
      <c r="F26" s="12"/>
    </row>
    <row r="27" spans="1:6" ht="16.8">
      <c r="A27" s="131"/>
      <c r="B27" s="133"/>
      <c r="C27" s="9" t="s">
        <v>36</v>
      </c>
      <c r="D27" s="59">
        <v>170</v>
      </c>
      <c r="E27" s="60">
        <f t="shared" si="0"/>
        <v>3.57</v>
      </c>
      <c r="F27" s="12"/>
    </row>
    <row r="28" spans="1:6" ht="16.8">
      <c r="A28" s="131"/>
      <c r="B28" s="133"/>
      <c r="C28" s="9" t="s">
        <v>37</v>
      </c>
      <c r="D28" s="59">
        <v>80</v>
      </c>
      <c r="E28" s="60">
        <f t="shared" si="0"/>
        <v>1.68</v>
      </c>
      <c r="F28" s="12"/>
    </row>
    <row r="29" spans="1:6" s="15" customFormat="1" ht="16.8">
      <c r="A29" s="132"/>
      <c r="B29" s="134"/>
      <c r="C29" s="13" t="s">
        <v>27</v>
      </c>
      <c r="D29" s="61">
        <f>SUM(D25:D28)</f>
        <v>1142.5</v>
      </c>
      <c r="E29" s="66">
        <f t="shared" si="0"/>
        <v>23.9925</v>
      </c>
      <c r="F29" s="14"/>
    </row>
    <row r="30" spans="1:6" ht="16.8">
      <c r="A30" s="131">
        <v>4</v>
      </c>
      <c r="B30" s="133" t="s">
        <v>38</v>
      </c>
      <c r="C30" s="9" t="s">
        <v>39</v>
      </c>
      <c r="D30" s="59">
        <v>19.579999999999998</v>
      </c>
      <c r="E30" s="60">
        <f t="shared" si="0"/>
        <v>0.41117999999999993</v>
      </c>
      <c r="F30" s="12"/>
    </row>
    <row r="31" spans="1:6" ht="16.8">
      <c r="A31" s="131"/>
      <c r="B31" s="133"/>
      <c r="C31" s="9" t="s">
        <v>40</v>
      </c>
      <c r="D31" s="59">
        <v>1113.0999999999999</v>
      </c>
      <c r="E31" s="60">
        <f t="shared" si="0"/>
        <v>23.375099999999996</v>
      </c>
      <c r="F31" s="12"/>
    </row>
    <row r="32" spans="1:6" ht="16.8">
      <c r="A32" s="131"/>
      <c r="B32" s="133"/>
      <c r="C32" s="9" t="s">
        <v>41</v>
      </c>
      <c r="D32" s="59">
        <v>2925.4</v>
      </c>
      <c r="E32" s="60">
        <f t="shared" si="0"/>
        <v>61.433399999999999</v>
      </c>
      <c r="F32" s="12"/>
    </row>
    <row r="33" spans="1:6" ht="16.8">
      <c r="A33" s="131"/>
      <c r="B33" s="133"/>
      <c r="C33" s="9" t="s">
        <v>42</v>
      </c>
      <c r="D33" s="59">
        <v>1146.26</v>
      </c>
      <c r="E33" s="60">
        <f t="shared" si="0"/>
        <v>24.071460000000002</v>
      </c>
      <c r="F33" s="12"/>
    </row>
    <row r="34" spans="1:6" ht="16.8">
      <c r="A34" s="131"/>
      <c r="B34" s="133"/>
      <c r="C34" s="9" t="s">
        <v>43</v>
      </c>
      <c r="D34" s="59">
        <v>282.26</v>
      </c>
      <c r="E34" s="60">
        <f t="shared" si="0"/>
        <v>5.92746</v>
      </c>
      <c r="F34" s="12"/>
    </row>
    <row r="35" spans="1:6" ht="16.8">
      <c r="A35" s="131"/>
      <c r="B35" s="133"/>
      <c r="C35" s="9" t="s">
        <v>44</v>
      </c>
      <c r="D35" s="59">
        <v>1354.7</v>
      </c>
      <c r="E35" s="60">
        <f t="shared" si="0"/>
        <v>28.448699999999999</v>
      </c>
      <c r="F35" s="12"/>
    </row>
    <row r="36" spans="1:6" ht="16.8">
      <c r="A36" s="131"/>
      <c r="B36" s="133"/>
      <c r="C36" s="9" t="s">
        <v>45</v>
      </c>
      <c r="D36" s="59">
        <v>305.87</v>
      </c>
      <c r="E36" s="60">
        <f t="shared" si="0"/>
        <v>6.4232700000000005</v>
      </c>
      <c r="F36" s="12"/>
    </row>
    <row r="37" spans="1:6" ht="16.8">
      <c r="A37" s="131"/>
      <c r="B37" s="133"/>
      <c r="C37" s="9" t="s">
        <v>46</v>
      </c>
      <c r="D37" s="59">
        <v>160</v>
      </c>
      <c r="E37" s="60">
        <f t="shared" si="0"/>
        <v>3.36</v>
      </c>
      <c r="F37" s="12"/>
    </row>
    <row r="38" spans="1:6" ht="16.8">
      <c r="A38" s="131"/>
      <c r="B38" s="133"/>
      <c r="C38" s="9" t="s">
        <v>47</v>
      </c>
      <c r="D38" s="59">
        <v>1251.71</v>
      </c>
      <c r="E38" s="60">
        <f t="shared" si="0"/>
        <v>26.285910000000005</v>
      </c>
      <c r="F38" s="12"/>
    </row>
    <row r="39" spans="1:6" ht="16.8">
      <c r="A39" s="131"/>
      <c r="B39" s="133"/>
      <c r="C39" s="9" t="s">
        <v>48</v>
      </c>
      <c r="D39" s="59">
        <v>280.47000000000003</v>
      </c>
      <c r="E39" s="60">
        <f t="shared" si="0"/>
        <v>5.8898700000000002</v>
      </c>
      <c r="F39" s="12"/>
    </row>
    <row r="40" spans="1:6" ht="16.8">
      <c r="A40" s="131"/>
      <c r="B40" s="133"/>
      <c r="C40" s="9" t="s">
        <v>49</v>
      </c>
      <c r="D40" s="59">
        <v>1511.1</v>
      </c>
      <c r="E40" s="60">
        <f t="shared" si="0"/>
        <v>31.7331</v>
      </c>
      <c r="F40" s="12"/>
    </row>
    <row r="41" spans="1:6" ht="16.8">
      <c r="A41" s="131"/>
      <c r="B41" s="133"/>
      <c r="C41" s="9" t="s">
        <v>50</v>
      </c>
      <c r="D41" s="59">
        <v>343.75</v>
      </c>
      <c r="E41" s="60">
        <f t="shared" si="0"/>
        <v>7.21875</v>
      </c>
      <c r="F41" s="12"/>
    </row>
    <row r="42" spans="1:6" s="15" customFormat="1" ht="16.8">
      <c r="A42" s="132"/>
      <c r="B42" s="134"/>
      <c r="C42" s="13" t="s">
        <v>27</v>
      </c>
      <c r="D42" s="61">
        <f>SUM(D30:D41)</f>
        <v>10694.2</v>
      </c>
      <c r="E42" s="66">
        <f t="shared" si="0"/>
        <v>224.57820000000001</v>
      </c>
      <c r="F42" s="14"/>
    </row>
    <row r="43" spans="1:6" ht="16.8">
      <c r="A43" s="131">
        <v>5</v>
      </c>
      <c r="B43" s="133" t="s">
        <v>51</v>
      </c>
      <c r="C43" s="9" t="s">
        <v>52</v>
      </c>
      <c r="D43" s="59">
        <v>95</v>
      </c>
      <c r="E43" s="60">
        <f t="shared" si="0"/>
        <v>1.9950000000000001</v>
      </c>
      <c r="F43" s="12"/>
    </row>
    <row r="44" spans="1:6" ht="16.8">
      <c r="A44" s="131"/>
      <c r="B44" s="133"/>
      <c r="C44" s="9" t="s">
        <v>53</v>
      </c>
      <c r="D44" s="59">
        <v>291.48</v>
      </c>
      <c r="E44" s="60">
        <f t="shared" si="0"/>
        <v>6.1210800000000001</v>
      </c>
      <c r="F44" s="12"/>
    </row>
    <row r="45" spans="1:6" s="15" customFormat="1" ht="16.8">
      <c r="A45" s="132"/>
      <c r="B45" s="134"/>
      <c r="C45" s="13" t="s">
        <v>27</v>
      </c>
      <c r="D45" s="61">
        <f>SUM(D43:D44)</f>
        <v>386.48</v>
      </c>
      <c r="E45" s="66">
        <f t="shared" si="0"/>
        <v>8.1160800000000002</v>
      </c>
      <c r="F45" s="14"/>
    </row>
    <row r="46" spans="1:6" ht="16.8">
      <c r="A46" s="131">
        <v>6</v>
      </c>
      <c r="B46" s="133" t="s">
        <v>54</v>
      </c>
      <c r="C46" s="9" t="s">
        <v>55</v>
      </c>
      <c r="D46" s="59">
        <v>684</v>
      </c>
      <c r="E46" s="60">
        <f t="shared" si="0"/>
        <v>14.364000000000001</v>
      </c>
      <c r="F46" s="12"/>
    </row>
    <row r="47" spans="1:6" ht="16.8">
      <c r="A47" s="131"/>
      <c r="B47" s="133"/>
      <c r="C47" s="9" t="s">
        <v>56</v>
      </c>
      <c r="D47" s="59">
        <v>267.47000000000003</v>
      </c>
      <c r="E47" s="60">
        <f t="shared" si="0"/>
        <v>5.6168700000000005</v>
      </c>
      <c r="F47" s="12"/>
    </row>
    <row r="48" spans="1:6" ht="16.8">
      <c r="A48" s="131"/>
      <c r="B48" s="133"/>
      <c r="C48" s="9" t="s">
        <v>57</v>
      </c>
      <c r="D48" s="59">
        <v>159.22999999999999</v>
      </c>
      <c r="E48" s="60">
        <f t="shared" si="0"/>
        <v>3.3438299999999996</v>
      </c>
      <c r="F48" s="12"/>
    </row>
    <row r="49" spans="1:6" ht="16.8">
      <c r="A49" s="131"/>
      <c r="B49" s="133"/>
      <c r="C49" s="9" t="s">
        <v>58</v>
      </c>
      <c r="D49" s="59">
        <v>200</v>
      </c>
      <c r="E49" s="60">
        <f t="shared" si="0"/>
        <v>4.2</v>
      </c>
      <c r="F49" s="12"/>
    </row>
    <row r="50" spans="1:6" ht="16.8">
      <c r="A50" s="131"/>
      <c r="B50" s="133"/>
      <c r="C50" s="9" t="s">
        <v>59</v>
      </c>
      <c r="D50" s="59">
        <v>46.5</v>
      </c>
      <c r="E50" s="60">
        <f t="shared" si="0"/>
        <v>0.97650000000000003</v>
      </c>
      <c r="F50" s="12"/>
    </row>
    <row r="51" spans="1:6" ht="16.8">
      <c r="A51" s="131"/>
      <c r="B51" s="133"/>
      <c r="C51" s="9" t="s">
        <v>60</v>
      </c>
      <c r="D51" s="59">
        <v>492</v>
      </c>
      <c r="E51" s="60">
        <f t="shared" si="0"/>
        <v>10.332000000000001</v>
      </c>
      <c r="F51" s="12"/>
    </row>
    <row r="52" spans="1:6" ht="16.8">
      <c r="A52" s="131"/>
      <c r="B52" s="133"/>
      <c r="C52" s="9" t="s">
        <v>61</v>
      </c>
      <c r="D52" s="59">
        <v>1021.3</v>
      </c>
      <c r="E52" s="60">
        <f t="shared" si="0"/>
        <v>21.447299999999998</v>
      </c>
      <c r="F52" s="12"/>
    </row>
    <row r="53" spans="1:6" ht="16.8">
      <c r="A53" s="131"/>
      <c r="B53" s="133"/>
      <c r="C53" s="9" t="s">
        <v>62</v>
      </c>
      <c r="D53" s="59">
        <v>850</v>
      </c>
      <c r="E53" s="60">
        <f t="shared" si="0"/>
        <v>17.850000000000001</v>
      </c>
      <c r="F53" s="12"/>
    </row>
    <row r="54" spans="1:6" s="15" customFormat="1" ht="16.8">
      <c r="A54" s="132"/>
      <c r="B54" s="134"/>
      <c r="C54" s="13" t="s">
        <v>27</v>
      </c>
      <c r="D54" s="61">
        <f>SUM(D46:D53)</f>
        <v>3720.5</v>
      </c>
      <c r="E54" s="66">
        <f t="shared" si="0"/>
        <v>78.130499999999998</v>
      </c>
      <c r="F54" s="14"/>
    </row>
    <row r="55" spans="1:6" ht="16.8">
      <c r="A55" s="131">
        <v>7</v>
      </c>
      <c r="B55" s="133" t="s">
        <v>63</v>
      </c>
      <c r="C55" s="9" t="s">
        <v>64</v>
      </c>
      <c r="D55" s="59">
        <v>969</v>
      </c>
      <c r="E55" s="60">
        <f t="shared" si="0"/>
        <v>20.349</v>
      </c>
      <c r="F55" s="12"/>
    </row>
    <row r="56" spans="1:6" ht="16.8">
      <c r="A56" s="131"/>
      <c r="B56" s="133"/>
      <c r="C56" s="9" t="s">
        <v>65</v>
      </c>
      <c r="D56" s="59">
        <v>1388</v>
      </c>
      <c r="E56" s="60">
        <f t="shared" si="0"/>
        <v>29.148</v>
      </c>
      <c r="F56" s="12"/>
    </row>
    <row r="57" spans="1:6" ht="16.8">
      <c r="A57" s="131"/>
      <c r="B57" s="133"/>
      <c r="C57" s="9" t="s">
        <v>66</v>
      </c>
      <c r="D57" s="59">
        <v>410</v>
      </c>
      <c r="E57" s="60">
        <f t="shared" si="0"/>
        <v>8.61</v>
      </c>
      <c r="F57" s="12"/>
    </row>
    <row r="58" spans="1:6" ht="16.8">
      <c r="A58" s="131"/>
      <c r="B58" s="133"/>
      <c r="C58" s="9" t="s">
        <v>67</v>
      </c>
      <c r="D58" s="59">
        <v>2230.6799999999998</v>
      </c>
      <c r="E58" s="60">
        <f t="shared" si="0"/>
        <v>46.844279999999998</v>
      </c>
      <c r="F58" s="12"/>
    </row>
    <row r="59" spans="1:6" ht="16.8">
      <c r="A59" s="131"/>
      <c r="B59" s="133"/>
      <c r="C59" s="9" t="s">
        <v>68</v>
      </c>
      <c r="D59" s="59">
        <v>557</v>
      </c>
      <c r="E59" s="60">
        <f t="shared" si="0"/>
        <v>11.696999999999999</v>
      </c>
      <c r="F59" s="12"/>
    </row>
    <row r="60" spans="1:6" ht="16.8">
      <c r="A60" s="131"/>
      <c r="B60" s="133"/>
      <c r="C60" s="9" t="s">
        <v>69</v>
      </c>
      <c r="D60" s="59">
        <v>321.22000000000003</v>
      </c>
      <c r="E60" s="60">
        <f t="shared" si="0"/>
        <v>6.7456200000000015</v>
      </c>
      <c r="F60" s="12"/>
    </row>
    <row r="61" spans="1:6" s="15" customFormat="1" ht="16.8">
      <c r="A61" s="145"/>
      <c r="B61" s="146"/>
      <c r="C61" s="13" t="s">
        <v>27</v>
      </c>
      <c r="D61" s="64">
        <f>SUM(D55:D60)</f>
        <v>5875.9000000000005</v>
      </c>
      <c r="E61" s="66">
        <f t="shared" si="0"/>
        <v>123.3939</v>
      </c>
      <c r="F61" s="22"/>
    </row>
    <row r="62" spans="1:6" ht="16.8">
      <c r="A62" s="131">
        <v>8</v>
      </c>
      <c r="B62" s="133" t="s">
        <v>70</v>
      </c>
      <c r="C62" s="9" t="s">
        <v>71</v>
      </c>
      <c r="D62" s="59">
        <v>503.32</v>
      </c>
      <c r="E62" s="60">
        <f t="shared" si="0"/>
        <v>10.56972</v>
      </c>
      <c r="F62" s="12"/>
    </row>
    <row r="63" spans="1:6" s="15" customFormat="1" ht="16.8">
      <c r="A63" s="132"/>
      <c r="B63" s="134"/>
      <c r="C63" s="13" t="s">
        <v>27</v>
      </c>
      <c r="D63" s="61">
        <f>SUM(D62:D62)</f>
        <v>503.32</v>
      </c>
      <c r="E63" s="66">
        <f t="shared" si="0"/>
        <v>10.56972</v>
      </c>
      <c r="F63" s="14"/>
    </row>
    <row r="64" spans="1:6" ht="16.8">
      <c r="A64" s="131">
        <v>9</v>
      </c>
      <c r="B64" s="133" t="s">
        <v>72</v>
      </c>
      <c r="C64" s="9" t="s">
        <v>73</v>
      </c>
      <c r="D64" s="59">
        <v>200</v>
      </c>
      <c r="E64" s="60">
        <f t="shared" si="0"/>
        <v>4.2</v>
      </c>
      <c r="F64" s="12"/>
    </row>
    <row r="65" spans="1:6" s="15" customFormat="1" ht="16.8">
      <c r="A65" s="132"/>
      <c r="B65" s="134"/>
      <c r="C65" s="13" t="s">
        <v>27</v>
      </c>
      <c r="D65" s="61">
        <v>200</v>
      </c>
      <c r="E65" s="66">
        <f t="shared" si="0"/>
        <v>4.2</v>
      </c>
      <c r="F65" s="14"/>
    </row>
    <row r="66" spans="1:6" s="15" customFormat="1" ht="54.9" customHeight="1" thickBot="1">
      <c r="A66" s="147" t="s">
        <v>74</v>
      </c>
      <c r="B66" s="148"/>
      <c r="C66" s="149"/>
      <c r="D66" s="65">
        <f>SUM(D65,D63,D61,D54,D45,D42,D29,D24,D19)</f>
        <v>33940.44</v>
      </c>
      <c r="E66" s="67">
        <f t="shared" si="0"/>
        <v>712.74923999999999</v>
      </c>
      <c r="F66" s="23"/>
    </row>
  </sheetData>
  <mergeCells count="25">
    <mergeCell ref="A62:A63"/>
    <mergeCell ref="B62:B63"/>
    <mergeCell ref="A64:A65"/>
    <mergeCell ref="B64:B65"/>
    <mergeCell ref="A66:C66"/>
    <mergeCell ref="A43:A45"/>
    <mergeCell ref="B43:B45"/>
    <mergeCell ref="A46:A54"/>
    <mergeCell ref="B46:B54"/>
    <mergeCell ref="A55:A61"/>
    <mergeCell ref="B55:B61"/>
    <mergeCell ref="A20:A24"/>
    <mergeCell ref="B20:B24"/>
    <mergeCell ref="A25:A29"/>
    <mergeCell ref="B25:B29"/>
    <mergeCell ref="A30:A42"/>
    <mergeCell ref="B30:B42"/>
    <mergeCell ref="A1:F1"/>
    <mergeCell ref="A2:F3"/>
    <mergeCell ref="A6:A19"/>
    <mergeCell ref="B6:B19"/>
    <mergeCell ref="A4:A5"/>
    <mergeCell ref="B4:C5"/>
    <mergeCell ref="D4:E4"/>
    <mergeCell ref="F4:F5"/>
  </mergeCells>
  <phoneticPr fontId="1" type="noConversion"/>
  <printOptions horizontalCentered="1"/>
  <pageMargins left="0.74791666666666667" right="0.74791666666666667" top="0.43263888888888891" bottom="0.35416666666666669" header="0.19652777777777777" footer="0.15694444444444444"/>
  <pageSetup paperSize="9" scale="8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opLeftCell="A19" zoomScaleNormal="100" workbookViewId="0">
      <selection activeCell="I8" sqref="I8"/>
    </sheetView>
  </sheetViews>
  <sheetFormatPr defaultRowHeight="15.6"/>
  <cols>
    <col min="1" max="1" width="8.6640625" style="5" customWidth="1"/>
    <col min="2" max="3" width="12.44140625" style="4" customWidth="1"/>
    <col min="4" max="4" width="18.88671875" style="4" customWidth="1"/>
    <col min="5" max="5" width="18.88671875" style="72" customWidth="1"/>
    <col min="6" max="6" width="20.88671875" style="4" customWidth="1"/>
    <col min="7" max="254" width="9" style="4"/>
    <col min="255" max="255" width="8.6640625" style="4" customWidth="1"/>
    <col min="256" max="257" width="12.44140625" style="4" customWidth="1"/>
    <col min="258" max="261" width="18.88671875" style="4" customWidth="1"/>
    <col min="262" max="262" width="20.88671875" style="4" customWidth="1"/>
    <col min="263" max="510" width="9" style="4"/>
    <col min="511" max="511" width="8.6640625" style="4" customWidth="1"/>
    <col min="512" max="513" width="12.44140625" style="4" customWidth="1"/>
    <col min="514" max="517" width="18.88671875" style="4" customWidth="1"/>
    <col min="518" max="518" width="20.88671875" style="4" customWidth="1"/>
    <col min="519" max="766" width="9" style="4"/>
    <col min="767" max="767" width="8.6640625" style="4" customWidth="1"/>
    <col min="768" max="769" width="12.44140625" style="4" customWidth="1"/>
    <col min="770" max="773" width="18.88671875" style="4" customWidth="1"/>
    <col min="774" max="774" width="20.88671875" style="4" customWidth="1"/>
    <col min="775" max="1022" width="9" style="4"/>
    <col min="1023" max="1023" width="8.6640625" style="4" customWidth="1"/>
    <col min="1024" max="1025" width="12.44140625" style="4" customWidth="1"/>
    <col min="1026" max="1029" width="18.88671875" style="4" customWidth="1"/>
    <col min="1030" max="1030" width="20.88671875" style="4" customWidth="1"/>
    <col min="1031" max="1278" width="9" style="4"/>
    <col min="1279" max="1279" width="8.6640625" style="4" customWidth="1"/>
    <col min="1280" max="1281" width="12.44140625" style="4" customWidth="1"/>
    <col min="1282" max="1285" width="18.88671875" style="4" customWidth="1"/>
    <col min="1286" max="1286" width="20.88671875" style="4" customWidth="1"/>
    <col min="1287" max="1534" width="9" style="4"/>
    <col min="1535" max="1535" width="8.6640625" style="4" customWidth="1"/>
    <col min="1536" max="1537" width="12.44140625" style="4" customWidth="1"/>
    <col min="1538" max="1541" width="18.88671875" style="4" customWidth="1"/>
    <col min="1542" max="1542" width="20.88671875" style="4" customWidth="1"/>
    <col min="1543" max="1790" width="9" style="4"/>
    <col min="1791" max="1791" width="8.6640625" style="4" customWidth="1"/>
    <col min="1792" max="1793" width="12.44140625" style="4" customWidth="1"/>
    <col min="1794" max="1797" width="18.88671875" style="4" customWidth="1"/>
    <col min="1798" max="1798" width="20.88671875" style="4" customWidth="1"/>
    <col min="1799" max="2046" width="9" style="4"/>
    <col min="2047" max="2047" width="8.6640625" style="4" customWidth="1"/>
    <col min="2048" max="2049" width="12.44140625" style="4" customWidth="1"/>
    <col min="2050" max="2053" width="18.88671875" style="4" customWidth="1"/>
    <col min="2054" max="2054" width="20.88671875" style="4" customWidth="1"/>
    <col min="2055" max="2302" width="9" style="4"/>
    <col min="2303" max="2303" width="8.6640625" style="4" customWidth="1"/>
    <col min="2304" max="2305" width="12.44140625" style="4" customWidth="1"/>
    <col min="2306" max="2309" width="18.88671875" style="4" customWidth="1"/>
    <col min="2310" max="2310" width="20.88671875" style="4" customWidth="1"/>
    <col min="2311" max="2558" width="9" style="4"/>
    <col min="2559" max="2559" width="8.6640625" style="4" customWidth="1"/>
    <col min="2560" max="2561" width="12.44140625" style="4" customWidth="1"/>
    <col min="2562" max="2565" width="18.88671875" style="4" customWidth="1"/>
    <col min="2566" max="2566" width="20.88671875" style="4" customWidth="1"/>
    <col min="2567" max="2814" width="9" style="4"/>
    <col min="2815" max="2815" width="8.6640625" style="4" customWidth="1"/>
    <col min="2816" max="2817" width="12.44140625" style="4" customWidth="1"/>
    <col min="2818" max="2821" width="18.88671875" style="4" customWidth="1"/>
    <col min="2822" max="2822" width="20.88671875" style="4" customWidth="1"/>
    <col min="2823" max="3070" width="9" style="4"/>
    <col min="3071" max="3071" width="8.6640625" style="4" customWidth="1"/>
    <col min="3072" max="3073" width="12.44140625" style="4" customWidth="1"/>
    <col min="3074" max="3077" width="18.88671875" style="4" customWidth="1"/>
    <col min="3078" max="3078" width="20.88671875" style="4" customWidth="1"/>
    <col min="3079" max="3326" width="9" style="4"/>
    <col min="3327" max="3327" width="8.6640625" style="4" customWidth="1"/>
    <col min="3328" max="3329" width="12.44140625" style="4" customWidth="1"/>
    <col min="3330" max="3333" width="18.88671875" style="4" customWidth="1"/>
    <col min="3334" max="3334" width="20.88671875" style="4" customWidth="1"/>
    <col min="3335" max="3582" width="9" style="4"/>
    <col min="3583" max="3583" width="8.6640625" style="4" customWidth="1"/>
    <col min="3584" max="3585" width="12.44140625" style="4" customWidth="1"/>
    <col min="3586" max="3589" width="18.88671875" style="4" customWidth="1"/>
    <col min="3590" max="3590" width="20.88671875" style="4" customWidth="1"/>
    <col min="3591" max="3838" width="9" style="4"/>
    <col min="3839" max="3839" width="8.6640625" style="4" customWidth="1"/>
    <col min="3840" max="3841" width="12.44140625" style="4" customWidth="1"/>
    <col min="3842" max="3845" width="18.88671875" style="4" customWidth="1"/>
    <col min="3846" max="3846" width="20.88671875" style="4" customWidth="1"/>
    <col min="3847" max="4094" width="9" style="4"/>
    <col min="4095" max="4095" width="8.6640625" style="4" customWidth="1"/>
    <col min="4096" max="4097" width="12.44140625" style="4" customWidth="1"/>
    <col min="4098" max="4101" width="18.88671875" style="4" customWidth="1"/>
    <col min="4102" max="4102" width="20.88671875" style="4" customWidth="1"/>
    <col min="4103" max="4350" width="9" style="4"/>
    <col min="4351" max="4351" width="8.6640625" style="4" customWidth="1"/>
    <col min="4352" max="4353" width="12.44140625" style="4" customWidth="1"/>
    <col min="4354" max="4357" width="18.88671875" style="4" customWidth="1"/>
    <col min="4358" max="4358" width="20.88671875" style="4" customWidth="1"/>
    <col min="4359" max="4606" width="9" style="4"/>
    <col min="4607" max="4607" width="8.6640625" style="4" customWidth="1"/>
    <col min="4608" max="4609" width="12.44140625" style="4" customWidth="1"/>
    <col min="4610" max="4613" width="18.88671875" style="4" customWidth="1"/>
    <col min="4614" max="4614" width="20.88671875" style="4" customWidth="1"/>
    <col min="4615" max="4862" width="9" style="4"/>
    <col min="4863" max="4863" width="8.6640625" style="4" customWidth="1"/>
    <col min="4864" max="4865" width="12.44140625" style="4" customWidth="1"/>
    <col min="4866" max="4869" width="18.88671875" style="4" customWidth="1"/>
    <col min="4870" max="4870" width="20.88671875" style="4" customWidth="1"/>
    <col min="4871" max="5118" width="9" style="4"/>
    <col min="5119" max="5119" width="8.6640625" style="4" customWidth="1"/>
    <col min="5120" max="5121" width="12.44140625" style="4" customWidth="1"/>
    <col min="5122" max="5125" width="18.88671875" style="4" customWidth="1"/>
    <col min="5126" max="5126" width="20.88671875" style="4" customWidth="1"/>
    <col min="5127" max="5374" width="9" style="4"/>
    <col min="5375" max="5375" width="8.6640625" style="4" customWidth="1"/>
    <col min="5376" max="5377" width="12.44140625" style="4" customWidth="1"/>
    <col min="5378" max="5381" width="18.88671875" style="4" customWidth="1"/>
    <col min="5382" max="5382" width="20.88671875" style="4" customWidth="1"/>
    <col min="5383" max="5630" width="9" style="4"/>
    <col min="5631" max="5631" width="8.6640625" style="4" customWidth="1"/>
    <col min="5632" max="5633" width="12.44140625" style="4" customWidth="1"/>
    <col min="5634" max="5637" width="18.88671875" style="4" customWidth="1"/>
    <col min="5638" max="5638" width="20.88671875" style="4" customWidth="1"/>
    <col min="5639" max="5886" width="9" style="4"/>
    <col min="5887" max="5887" width="8.6640625" style="4" customWidth="1"/>
    <col min="5888" max="5889" width="12.44140625" style="4" customWidth="1"/>
    <col min="5890" max="5893" width="18.88671875" style="4" customWidth="1"/>
    <col min="5894" max="5894" width="20.88671875" style="4" customWidth="1"/>
    <col min="5895" max="6142" width="9" style="4"/>
    <col min="6143" max="6143" width="8.6640625" style="4" customWidth="1"/>
    <col min="6144" max="6145" width="12.44140625" style="4" customWidth="1"/>
    <col min="6146" max="6149" width="18.88671875" style="4" customWidth="1"/>
    <col min="6150" max="6150" width="20.88671875" style="4" customWidth="1"/>
    <col min="6151" max="6398" width="9" style="4"/>
    <col min="6399" max="6399" width="8.6640625" style="4" customWidth="1"/>
    <col min="6400" max="6401" width="12.44140625" style="4" customWidth="1"/>
    <col min="6402" max="6405" width="18.88671875" style="4" customWidth="1"/>
    <col min="6406" max="6406" width="20.88671875" style="4" customWidth="1"/>
    <col min="6407" max="6654" width="9" style="4"/>
    <col min="6655" max="6655" width="8.6640625" style="4" customWidth="1"/>
    <col min="6656" max="6657" width="12.44140625" style="4" customWidth="1"/>
    <col min="6658" max="6661" width="18.88671875" style="4" customWidth="1"/>
    <col min="6662" max="6662" width="20.88671875" style="4" customWidth="1"/>
    <col min="6663" max="6910" width="9" style="4"/>
    <col min="6911" max="6911" width="8.6640625" style="4" customWidth="1"/>
    <col min="6912" max="6913" width="12.44140625" style="4" customWidth="1"/>
    <col min="6914" max="6917" width="18.88671875" style="4" customWidth="1"/>
    <col min="6918" max="6918" width="20.88671875" style="4" customWidth="1"/>
    <col min="6919" max="7166" width="9" style="4"/>
    <col min="7167" max="7167" width="8.6640625" style="4" customWidth="1"/>
    <col min="7168" max="7169" width="12.44140625" style="4" customWidth="1"/>
    <col min="7170" max="7173" width="18.88671875" style="4" customWidth="1"/>
    <col min="7174" max="7174" width="20.88671875" style="4" customWidth="1"/>
    <col min="7175" max="7422" width="9" style="4"/>
    <col min="7423" max="7423" width="8.6640625" style="4" customWidth="1"/>
    <col min="7424" max="7425" width="12.44140625" style="4" customWidth="1"/>
    <col min="7426" max="7429" width="18.88671875" style="4" customWidth="1"/>
    <col min="7430" max="7430" width="20.88671875" style="4" customWidth="1"/>
    <col min="7431" max="7678" width="9" style="4"/>
    <col min="7679" max="7679" width="8.6640625" style="4" customWidth="1"/>
    <col min="7680" max="7681" width="12.44140625" style="4" customWidth="1"/>
    <col min="7682" max="7685" width="18.88671875" style="4" customWidth="1"/>
    <col min="7686" max="7686" width="20.88671875" style="4" customWidth="1"/>
    <col min="7687" max="7934" width="9" style="4"/>
    <col min="7935" max="7935" width="8.6640625" style="4" customWidth="1"/>
    <col min="7936" max="7937" width="12.44140625" style="4" customWidth="1"/>
    <col min="7938" max="7941" width="18.88671875" style="4" customWidth="1"/>
    <col min="7942" max="7942" width="20.88671875" style="4" customWidth="1"/>
    <col min="7943" max="8190" width="9" style="4"/>
    <col min="8191" max="8191" width="8.6640625" style="4" customWidth="1"/>
    <col min="8192" max="8193" width="12.44140625" style="4" customWidth="1"/>
    <col min="8194" max="8197" width="18.88671875" style="4" customWidth="1"/>
    <col min="8198" max="8198" width="20.88671875" style="4" customWidth="1"/>
    <col min="8199" max="8446" width="9" style="4"/>
    <col min="8447" max="8447" width="8.6640625" style="4" customWidth="1"/>
    <col min="8448" max="8449" width="12.44140625" style="4" customWidth="1"/>
    <col min="8450" max="8453" width="18.88671875" style="4" customWidth="1"/>
    <col min="8454" max="8454" width="20.88671875" style="4" customWidth="1"/>
    <col min="8455" max="8702" width="9" style="4"/>
    <col min="8703" max="8703" width="8.6640625" style="4" customWidth="1"/>
    <col min="8704" max="8705" width="12.44140625" style="4" customWidth="1"/>
    <col min="8706" max="8709" width="18.88671875" style="4" customWidth="1"/>
    <col min="8710" max="8710" width="20.88671875" style="4" customWidth="1"/>
    <col min="8711" max="8958" width="9" style="4"/>
    <col min="8959" max="8959" width="8.6640625" style="4" customWidth="1"/>
    <col min="8960" max="8961" width="12.44140625" style="4" customWidth="1"/>
    <col min="8962" max="8965" width="18.88671875" style="4" customWidth="1"/>
    <col min="8966" max="8966" width="20.88671875" style="4" customWidth="1"/>
    <col min="8967" max="9214" width="9" style="4"/>
    <col min="9215" max="9215" width="8.6640625" style="4" customWidth="1"/>
    <col min="9216" max="9217" width="12.44140625" style="4" customWidth="1"/>
    <col min="9218" max="9221" width="18.88671875" style="4" customWidth="1"/>
    <col min="9222" max="9222" width="20.88671875" style="4" customWidth="1"/>
    <col min="9223" max="9470" width="9" style="4"/>
    <col min="9471" max="9471" width="8.6640625" style="4" customWidth="1"/>
    <col min="9472" max="9473" width="12.44140625" style="4" customWidth="1"/>
    <col min="9474" max="9477" width="18.88671875" style="4" customWidth="1"/>
    <col min="9478" max="9478" width="20.88671875" style="4" customWidth="1"/>
    <col min="9479" max="9726" width="9" style="4"/>
    <col min="9727" max="9727" width="8.6640625" style="4" customWidth="1"/>
    <col min="9728" max="9729" width="12.44140625" style="4" customWidth="1"/>
    <col min="9730" max="9733" width="18.88671875" style="4" customWidth="1"/>
    <col min="9734" max="9734" width="20.88671875" style="4" customWidth="1"/>
    <col min="9735" max="9982" width="9" style="4"/>
    <col min="9983" max="9983" width="8.6640625" style="4" customWidth="1"/>
    <col min="9984" max="9985" width="12.44140625" style="4" customWidth="1"/>
    <col min="9986" max="9989" width="18.88671875" style="4" customWidth="1"/>
    <col min="9990" max="9990" width="20.88671875" style="4" customWidth="1"/>
    <col min="9991" max="10238" width="9" style="4"/>
    <col min="10239" max="10239" width="8.6640625" style="4" customWidth="1"/>
    <col min="10240" max="10241" width="12.44140625" style="4" customWidth="1"/>
    <col min="10242" max="10245" width="18.88671875" style="4" customWidth="1"/>
    <col min="10246" max="10246" width="20.88671875" style="4" customWidth="1"/>
    <col min="10247" max="10494" width="9" style="4"/>
    <col min="10495" max="10495" width="8.6640625" style="4" customWidth="1"/>
    <col min="10496" max="10497" width="12.44140625" style="4" customWidth="1"/>
    <col min="10498" max="10501" width="18.88671875" style="4" customWidth="1"/>
    <col min="10502" max="10502" width="20.88671875" style="4" customWidth="1"/>
    <col min="10503" max="10750" width="9" style="4"/>
    <col min="10751" max="10751" width="8.6640625" style="4" customWidth="1"/>
    <col min="10752" max="10753" width="12.44140625" style="4" customWidth="1"/>
    <col min="10754" max="10757" width="18.88671875" style="4" customWidth="1"/>
    <col min="10758" max="10758" width="20.88671875" style="4" customWidth="1"/>
    <col min="10759" max="11006" width="9" style="4"/>
    <col min="11007" max="11007" width="8.6640625" style="4" customWidth="1"/>
    <col min="11008" max="11009" width="12.44140625" style="4" customWidth="1"/>
    <col min="11010" max="11013" width="18.88671875" style="4" customWidth="1"/>
    <col min="11014" max="11014" width="20.88671875" style="4" customWidth="1"/>
    <col min="11015" max="11262" width="9" style="4"/>
    <col min="11263" max="11263" width="8.6640625" style="4" customWidth="1"/>
    <col min="11264" max="11265" width="12.44140625" style="4" customWidth="1"/>
    <col min="11266" max="11269" width="18.88671875" style="4" customWidth="1"/>
    <col min="11270" max="11270" width="20.88671875" style="4" customWidth="1"/>
    <col min="11271" max="11518" width="9" style="4"/>
    <col min="11519" max="11519" width="8.6640625" style="4" customWidth="1"/>
    <col min="11520" max="11521" width="12.44140625" style="4" customWidth="1"/>
    <col min="11522" max="11525" width="18.88671875" style="4" customWidth="1"/>
    <col min="11526" max="11526" width="20.88671875" style="4" customWidth="1"/>
    <col min="11527" max="11774" width="9" style="4"/>
    <col min="11775" max="11775" width="8.6640625" style="4" customWidth="1"/>
    <col min="11776" max="11777" width="12.44140625" style="4" customWidth="1"/>
    <col min="11778" max="11781" width="18.88671875" style="4" customWidth="1"/>
    <col min="11782" max="11782" width="20.88671875" style="4" customWidth="1"/>
    <col min="11783" max="12030" width="9" style="4"/>
    <col min="12031" max="12031" width="8.6640625" style="4" customWidth="1"/>
    <col min="12032" max="12033" width="12.44140625" style="4" customWidth="1"/>
    <col min="12034" max="12037" width="18.88671875" style="4" customWidth="1"/>
    <col min="12038" max="12038" width="20.88671875" style="4" customWidth="1"/>
    <col min="12039" max="12286" width="9" style="4"/>
    <col min="12287" max="12287" width="8.6640625" style="4" customWidth="1"/>
    <col min="12288" max="12289" width="12.44140625" style="4" customWidth="1"/>
    <col min="12290" max="12293" width="18.88671875" style="4" customWidth="1"/>
    <col min="12294" max="12294" width="20.88671875" style="4" customWidth="1"/>
    <col min="12295" max="12542" width="9" style="4"/>
    <col min="12543" max="12543" width="8.6640625" style="4" customWidth="1"/>
    <col min="12544" max="12545" width="12.44140625" style="4" customWidth="1"/>
    <col min="12546" max="12549" width="18.88671875" style="4" customWidth="1"/>
    <col min="12550" max="12550" width="20.88671875" style="4" customWidth="1"/>
    <col min="12551" max="12798" width="9" style="4"/>
    <col min="12799" max="12799" width="8.6640625" style="4" customWidth="1"/>
    <col min="12800" max="12801" width="12.44140625" style="4" customWidth="1"/>
    <col min="12802" max="12805" width="18.88671875" style="4" customWidth="1"/>
    <col min="12806" max="12806" width="20.88671875" style="4" customWidth="1"/>
    <col min="12807" max="13054" width="9" style="4"/>
    <col min="13055" max="13055" width="8.6640625" style="4" customWidth="1"/>
    <col min="13056" max="13057" width="12.44140625" style="4" customWidth="1"/>
    <col min="13058" max="13061" width="18.88671875" style="4" customWidth="1"/>
    <col min="13062" max="13062" width="20.88671875" style="4" customWidth="1"/>
    <col min="13063" max="13310" width="9" style="4"/>
    <col min="13311" max="13311" width="8.6640625" style="4" customWidth="1"/>
    <col min="13312" max="13313" width="12.44140625" style="4" customWidth="1"/>
    <col min="13314" max="13317" width="18.88671875" style="4" customWidth="1"/>
    <col min="13318" max="13318" width="20.88671875" style="4" customWidth="1"/>
    <col min="13319" max="13566" width="9" style="4"/>
    <col min="13567" max="13567" width="8.6640625" style="4" customWidth="1"/>
    <col min="13568" max="13569" width="12.44140625" style="4" customWidth="1"/>
    <col min="13570" max="13573" width="18.88671875" style="4" customWidth="1"/>
    <col min="13574" max="13574" width="20.88671875" style="4" customWidth="1"/>
    <col min="13575" max="13822" width="9" style="4"/>
    <col min="13823" max="13823" width="8.6640625" style="4" customWidth="1"/>
    <col min="13824" max="13825" width="12.44140625" style="4" customWidth="1"/>
    <col min="13826" max="13829" width="18.88671875" style="4" customWidth="1"/>
    <col min="13830" max="13830" width="20.88671875" style="4" customWidth="1"/>
    <col min="13831" max="14078" width="9" style="4"/>
    <col min="14079" max="14079" width="8.6640625" style="4" customWidth="1"/>
    <col min="14080" max="14081" width="12.44140625" style="4" customWidth="1"/>
    <col min="14082" max="14085" width="18.88671875" style="4" customWidth="1"/>
    <col min="14086" max="14086" width="20.88671875" style="4" customWidth="1"/>
    <col min="14087" max="14334" width="9" style="4"/>
    <col min="14335" max="14335" width="8.6640625" style="4" customWidth="1"/>
    <col min="14336" max="14337" width="12.44140625" style="4" customWidth="1"/>
    <col min="14338" max="14341" width="18.88671875" style="4" customWidth="1"/>
    <col min="14342" max="14342" width="20.88671875" style="4" customWidth="1"/>
    <col min="14343" max="14590" width="9" style="4"/>
    <col min="14591" max="14591" width="8.6640625" style="4" customWidth="1"/>
    <col min="14592" max="14593" width="12.44140625" style="4" customWidth="1"/>
    <col min="14594" max="14597" width="18.88671875" style="4" customWidth="1"/>
    <col min="14598" max="14598" width="20.88671875" style="4" customWidth="1"/>
    <col min="14599" max="14846" width="9" style="4"/>
    <col min="14847" max="14847" width="8.6640625" style="4" customWidth="1"/>
    <col min="14848" max="14849" width="12.44140625" style="4" customWidth="1"/>
    <col min="14850" max="14853" width="18.88671875" style="4" customWidth="1"/>
    <col min="14854" max="14854" width="20.88671875" style="4" customWidth="1"/>
    <col min="14855" max="15102" width="9" style="4"/>
    <col min="15103" max="15103" width="8.6640625" style="4" customWidth="1"/>
    <col min="15104" max="15105" width="12.44140625" style="4" customWidth="1"/>
    <col min="15106" max="15109" width="18.88671875" style="4" customWidth="1"/>
    <col min="15110" max="15110" width="20.88671875" style="4" customWidth="1"/>
    <col min="15111" max="15358" width="9" style="4"/>
    <col min="15359" max="15359" width="8.6640625" style="4" customWidth="1"/>
    <col min="15360" max="15361" width="12.44140625" style="4" customWidth="1"/>
    <col min="15362" max="15365" width="18.88671875" style="4" customWidth="1"/>
    <col min="15366" max="15366" width="20.88671875" style="4" customWidth="1"/>
    <col min="15367" max="15614" width="9" style="4"/>
    <col min="15615" max="15615" width="8.6640625" style="4" customWidth="1"/>
    <col min="15616" max="15617" width="12.44140625" style="4" customWidth="1"/>
    <col min="15618" max="15621" width="18.88671875" style="4" customWidth="1"/>
    <col min="15622" max="15622" width="20.88671875" style="4" customWidth="1"/>
    <col min="15623" max="15870" width="9" style="4"/>
    <col min="15871" max="15871" width="8.6640625" style="4" customWidth="1"/>
    <col min="15872" max="15873" width="12.44140625" style="4" customWidth="1"/>
    <col min="15874" max="15877" width="18.88671875" style="4" customWidth="1"/>
    <col min="15878" max="15878" width="20.88671875" style="4" customWidth="1"/>
    <col min="15879" max="16126" width="9" style="4"/>
    <col min="16127" max="16127" width="8.6640625" style="4" customWidth="1"/>
    <col min="16128" max="16129" width="12.44140625" style="4" customWidth="1"/>
    <col min="16130" max="16133" width="18.88671875" style="4" customWidth="1"/>
    <col min="16134" max="16134" width="20.88671875" style="4" customWidth="1"/>
    <col min="16135" max="16384" width="9" style="4"/>
  </cols>
  <sheetData>
    <row r="1" spans="1:6" ht="38.25" customHeight="1">
      <c r="A1" s="114" t="s">
        <v>171</v>
      </c>
      <c r="B1" s="3"/>
    </row>
    <row r="2" spans="1:6" ht="44.4" customHeight="1">
      <c r="A2" s="129" t="s">
        <v>170</v>
      </c>
      <c r="B2" s="129"/>
      <c r="C2" s="129"/>
      <c r="D2" s="129"/>
      <c r="E2" s="129"/>
      <c r="F2" s="129"/>
    </row>
    <row r="3" spans="1:6" ht="26.25" customHeight="1" thickBot="1">
      <c r="F3" s="24"/>
    </row>
    <row r="4" spans="1:6" s="7" customFormat="1" ht="30" customHeight="1">
      <c r="A4" s="135" t="s">
        <v>75</v>
      </c>
      <c r="B4" s="137" t="s">
        <v>76</v>
      </c>
      <c r="C4" s="137"/>
      <c r="D4" s="137" t="s">
        <v>168</v>
      </c>
      <c r="E4" s="137"/>
      <c r="F4" s="139" t="s">
        <v>77</v>
      </c>
    </row>
    <row r="5" spans="1:6" s="7" customFormat="1" ht="30" customHeight="1">
      <c r="A5" s="136"/>
      <c r="B5" s="138"/>
      <c r="C5" s="138"/>
      <c r="D5" s="68" t="s">
        <v>167</v>
      </c>
      <c r="E5" s="73" t="s">
        <v>169</v>
      </c>
      <c r="F5" s="140"/>
    </row>
    <row r="6" spans="1:6" s="11" customFormat="1" ht="25.2" customHeight="1">
      <c r="A6" s="25">
        <v>1</v>
      </c>
      <c r="B6" s="26" t="s">
        <v>78</v>
      </c>
      <c r="C6" s="26" t="s">
        <v>79</v>
      </c>
      <c r="D6" s="69">
        <v>27.56</v>
      </c>
      <c r="E6" s="74">
        <f>D6*210/10000</f>
        <v>0.57875999999999994</v>
      </c>
      <c r="F6" s="27"/>
    </row>
    <row r="7" spans="1:6" s="11" customFormat="1" ht="25.2" customHeight="1">
      <c r="A7" s="25"/>
      <c r="B7" s="26"/>
      <c r="C7" s="26" t="s">
        <v>80</v>
      </c>
      <c r="D7" s="69">
        <v>352.64</v>
      </c>
      <c r="E7" s="74">
        <f t="shared" ref="E7:E60" si="0">D7*210/10000</f>
        <v>7.4054399999999996</v>
      </c>
      <c r="F7" s="27"/>
    </row>
    <row r="8" spans="1:6" s="11" customFormat="1" ht="25.2" customHeight="1">
      <c r="A8" s="25"/>
      <c r="B8" s="26"/>
      <c r="C8" s="26" t="s">
        <v>81</v>
      </c>
      <c r="D8" s="69">
        <v>775.02</v>
      </c>
      <c r="E8" s="74">
        <f t="shared" si="0"/>
        <v>16.275419999999997</v>
      </c>
      <c r="F8" s="27"/>
    </row>
    <row r="9" spans="1:6" s="11" customFormat="1" ht="25.2" customHeight="1">
      <c r="A9" s="25"/>
      <c r="B9" s="26"/>
      <c r="C9" s="26" t="s">
        <v>82</v>
      </c>
      <c r="D9" s="69">
        <v>819.4</v>
      </c>
      <c r="E9" s="74">
        <f t="shared" si="0"/>
        <v>17.2074</v>
      </c>
      <c r="F9" s="27"/>
    </row>
    <row r="10" spans="1:6" s="11" customFormat="1" ht="25.2" customHeight="1">
      <c r="A10" s="25"/>
      <c r="B10" s="26"/>
      <c r="C10" s="26" t="s">
        <v>83</v>
      </c>
      <c r="D10" s="69">
        <v>226.83</v>
      </c>
      <c r="E10" s="74">
        <f t="shared" si="0"/>
        <v>4.7634300000000005</v>
      </c>
      <c r="F10" s="27"/>
    </row>
    <row r="11" spans="1:6" s="11" customFormat="1" ht="25.2" customHeight="1">
      <c r="A11" s="25"/>
      <c r="B11" s="26"/>
      <c r="C11" s="26" t="s">
        <v>84</v>
      </c>
      <c r="D11" s="69">
        <v>1192.5</v>
      </c>
      <c r="E11" s="74">
        <f t="shared" si="0"/>
        <v>25.0425</v>
      </c>
      <c r="F11" s="27"/>
    </row>
    <row r="12" spans="1:6" s="11" customFormat="1" ht="25.2" customHeight="1">
      <c r="A12" s="25"/>
      <c r="B12" s="26"/>
      <c r="C12" s="26" t="s">
        <v>85</v>
      </c>
      <c r="D12" s="69">
        <v>322.04000000000002</v>
      </c>
      <c r="E12" s="74">
        <f t="shared" si="0"/>
        <v>6.7628400000000006</v>
      </c>
      <c r="F12" s="27"/>
    </row>
    <row r="13" spans="1:6" s="11" customFormat="1" ht="25.2" customHeight="1">
      <c r="A13" s="25"/>
      <c r="B13" s="26"/>
      <c r="C13" s="26" t="s">
        <v>86</v>
      </c>
      <c r="D13" s="69">
        <v>209.04</v>
      </c>
      <c r="E13" s="74">
        <f t="shared" si="0"/>
        <v>4.3898400000000004</v>
      </c>
      <c r="F13" s="27"/>
    </row>
    <row r="14" spans="1:6" s="11" customFormat="1" ht="25.2" customHeight="1">
      <c r="A14" s="25"/>
      <c r="B14" s="26"/>
      <c r="C14" s="26" t="s">
        <v>87</v>
      </c>
      <c r="D14" s="69">
        <v>407.85</v>
      </c>
      <c r="E14" s="74">
        <f t="shared" si="0"/>
        <v>8.5648499999999999</v>
      </c>
      <c r="F14" s="27"/>
    </row>
    <row r="15" spans="1:6" s="11" customFormat="1" ht="25.2" customHeight="1">
      <c r="A15" s="25"/>
      <c r="B15" s="26"/>
      <c r="C15" s="26" t="s">
        <v>88</v>
      </c>
      <c r="D15" s="69">
        <v>70.47</v>
      </c>
      <c r="E15" s="74">
        <f t="shared" si="0"/>
        <v>1.4798699999999998</v>
      </c>
      <c r="F15" s="27"/>
    </row>
    <row r="16" spans="1:6" s="11" customFormat="1" ht="25.2" customHeight="1">
      <c r="A16" s="25"/>
      <c r="B16" s="26"/>
      <c r="C16" s="26" t="s">
        <v>89</v>
      </c>
      <c r="D16" s="69">
        <v>344.67</v>
      </c>
      <c r="E16" s="74">
        <f t="shared" si="0"/>
        <v>7.2380699999999996</v>
      </c>
      <c r="F16" s="27"/>
    </row>
    <row r="17" spans="1:6" s="11" customFormat="1" ht="25.2" customHeight="1">
      <c r="A17" s="25"/>
      <c r="B17" s="26"/>
      <c r="C17" s="26" t="s">
        <v>90</v>
      </c>
      <c r="D17" s="69">
        <v>1403.73</v>
      </c>
      <c r="E17" s="74">
        <f t="shared" si="0"/>
        <v>29.47833</v>
      </c>
      <c r="F17" s="27"/>
    </row>
    <row r="18" spans="1:6" s="11" customFormat="1" ht="25.2" customHeight="1">
      <c r="A18" s="25"/>
      <c r="B18" s="26"/>
      <c r="C18" s="26" t="s">
        <v>91</v>
      </c>
      <c r="D18" s="69">
        <v>539.65</v>
      </c>
      <c r="E18" s="74">
        <f t="shared" si="0"/>
        <v>11.332649999999999</v>
      </c>
      <c r="F18" s="27"/>
    </row>
    <row r="19" spans="1:6" s="11" customFormat="1" ht="25.2" customHeight="1">
      <c r="A19" s="25"/>
      <c r="B19" s="26"/>
      <c r="C19" s="28" t="s">
        <v>92</v>
      </c>
      <c r="D19" s="70">
        <f>SUM(D6:D18)</f>
        <v>6691.4</v>
      </c>
      <c r="E19" s="75">
        <f t="shared" si="0"/>
        <v>140.51939999999999</v>
      </c>
      <c r="F19" s="27"/>
    </row>
    <row r="20" spans="1:6" s="11" customFormat="1" ht="25.2" customHeight="1">
      <c r="A20" s="25">
        <v>2</v>
      </c>
      <c r="B20" s="26" t="s">
        <v>93</v>
      </c>
      <c r="C20" s="26" t="s">
        <v>94</v>
      </c>
      <c r="D20" s="69">
        <v>654.70000000000005</v>
      </c>
      <c r="E20" s="74">
        <f t="shared" si="0"/>
        <v>13.748699999999999</v>
      </c>
      <c r="F20" s="27"/>
    </row>
    <row r="21" spans="1:6" s="11" customFormat="1" ht="25.2" customHeight="1">
      <c r="A21" s="25"/>
      <c r="B21" s="26"/>
      <c r="C21" s="26" t="s">
        <v>95</v>
      </c>
      <c r="D21" s="69">
        <v>463.34</v>
      </c>
      <c r="E21" s="74">
        <f t="shared" si="0"/>
        <v>9.7301399999999987</v>
      </c>
      <c r="F21" s="27"/>
    </row>
    <row r="22" spans="1:6" s="11" customFormat="1" ht="25.2" customHeight="1">
      <c r="A22" s="25"/>
      <c r="B22" s="26"/>
      <c r="C22" s="26" t="s">
        <v>96</v>
      </c>
      <c r="D22" s="69">
        <v>304.13</v>
      </c>
      <c r="E22" s="74">
        <f t="shared" si="0"/>
        <v>6.3867299999999991</v>
      </c>
      <c r="F22" s="27"/>
    </row>
    <row r="23" spans="1:6" s="11" customFormat="1" ht="25.2" customHeight="1">
      <c r="A23" s="25"/>
      <c r="B23" s="26"/>
      <c r="C23" s="26" t="s">
        <v>97</v>
      </c>
      <c r="D23" s="69">
        <v>392.99</v>
      </c>
      <c r="E23" s="74">
        <f t="shared" si="0"/>
        <v>8.252790000000001</v>
      </c>
      <c r="F23" s="27"/>
    </row>
    <row r="24" spans="1:6" s="11" customFormat="1" ht="25.2" customHeight="1">
      <c r="A24" s="25"/>
      <c r="B24" s="26"/>
      <c r="C24" s="26" t="s">
        <v>98</v>
      </c>
      <c r="D24" s="69">
        <v>1410.81</v>
      </c>
      <c r="E24" s="74">
        <f t="shared" si="0"/>
        <v>29.627009999999999</v>
      </c>
      <c r="F24" s="27"/>
    </row>
    <row r="25" spans="1:6" s="11" customFormat="1" ht="25.2" customHeight="1">
      <c r="A25" s="25"/>
      <c r="B25" s="26"/>
      <c r="C25" s="26" t="s">
        <v>99</v>
      </c>
      <c r="D25" s="69">
        <v>623.4</v>
      </c>
      <c r="E25" s="74">
        <f t="shared" si="0"/>
        <v>13.0914</v>
      </c>
      <c r="F25" s="27"/>
    </row>
    <row r="26" spans="1:6" s="11" customFormat="1" ht="25.2" customHeight="1">
      <c r="A26" s="25"/>
      <c r="B26" s="26"/>
      <c r="C26" s="26" t="s">
        <v>100</v>
      </c>
      <c r="D26" s="69">
        <v>227.61</v>
      </c>
      <c r="E26" s="74">
        <f t="shared" si="0"/>
        <v>4.7798100000000003</v>
      </c>
      <c r="F26" s="27"/>
    </row>
    <row r="27" spans="1:6" s="11" customFormat="1" ht="25.2" customHeight="1">
      <c r="A27" s="25"/>
      <c r="B27" s="26"/>
      <c r="C27" s="26" t="s">
        <v>101</v>
      </c>
      <c r="D27" s="69">
        <v>268.95</v>
      </c>
      <c r="E27" s="74">
        <f t="shared" si="0"/>
        <v>5.6479499999999998</v>
      </c>
      <c r="F27" s="27"/>
    </row>
    <row r="28" spans="1:6" s="11" customFormat="1" ht="25.2" customHeight="1">
      <c r="A28" s="25"/>
      <c r="B28" s="26"/>
      <c r="C28" s="28" t="s">
        <v>92</v>
      </c>
      <c r="D28" s="70">
        <f>SUM(D20:D27)</f>
        <v>4345.93</v>
      </c>
      <c r="E28" s="75">
        <f t="shared" si="0"/>
        <v>91.264530000000008</v>
      </c>
      <c r="F28" s="27"/>
    </row>
    <row r="29" spans="1:6" s="11" customFormat="1" ht="25.2" customHeight="1">
      <c r="A29" s="25">
        <v>3</v>
      </c>
      <c r="B29" s="26" t="s">
        <v>102</v>
      </c>
      <c r="C29" s="26" t="s">
        <v>103</v>
      </c>
      <c r="D29" s="69">
        <v>260.72000000000003</v>
      </c>
      <c r="E29" s="74">
        <f t="shared" si="0"/>
        <v>5.4751200000000004</v>
      </c>
      <c r="F29" s="27"/>
    </row>
    <row r="30" spans="1:6" s="11" customFormat="1" ht="25.2" customHeight="1">
      <c r="A30" s="25"/>
      <c r="B30" s="26"/>
      <c r="C30" s="26" t="s">
        <v>104</v>
      </c>
      <c r="D30" s="69">
        <v>162.38</v>
      </c>
      <c r="E30" s="74">
        <f t="shared" si="0"/>
        <v>3.4099799999999996</v>
      </c>
      <c r="F30" s="27"/>
    </row>
    <row r="31" spans="1:6" s="11" customFormat="1" ht="25.2" customHeight="1">
      <c r="A31" s="25"/>
      <c r="B31" s="26"/>
      <c r="C31" s="26" t="s">
        <v>105</v>
      </c>
      <c r="D31" s="69">
        <v>309.69</v>
      </c>
      <c r="E31" s="74">
        <f t="shared" si="0"/>
        <v>6.5034900000000002</v>
      </c>
      <c r="F31" s="27"/>
    </row>
    <row r="32" spans="1:6" s="11" customFormat="1" ht="25.2" customHeight="1">
      <c r="A32" s="25"/>
      <c r="B32" s="26"/>
      <c r="C32" s="26" t="s">
        <v>106</v>
      </c>
      <c r="D32" s="69">
        <v>381.29</v>
      </c>
      <c r="E32" s="74">
        <f t="shared" si="0"/>
        <v>8.0070900000000016</v>
      </c>
      <c r="F32" s="27"/>
    </row>
    <row r="33" spans="1:6" s="11" customFormat="1" ht="25.2" customHeight="1">
      <c r="A33" s="25"/>
      <c r="B33" s="26"/>
      <c r="C33" s="26" t="s">
        <v>107</v>
      </c>
      <c r="D33" s="69">
        <v>206.4</v>
      </c>
      <c r="E33" s="74">
        <f t="shared" si="0"/>
        <v>4.3343999999999996</v>
      </c>
      <c r="F33" s="27"/>
    </row>
    <row r="34" spans="1:6" s="11" customFormat="1" ht="25.2" customHeight="1">
      <c r="A34" s="25"/>
      <c r="B34" s="26"/>
      <c r="C34" s="28" t="s">
        <v>92</v>
      </c>
      <c r="D34" s="70">
        <f>SUM(D29:D33)</f>
        <v>1320.48</v>
      </c>
      <c r="E34" s="75">
        <f t="shared" si="0"/>
        <v>27.730079999999997</v>
      </c>
      <c r="F34" s="27"/>
    </row>
    <row r="35" spans="1:6" s="11" customFormat="1" ht="25.2" customHeight="1">
      <c r="A35" s="25">
        <v>4</v>
      </c>
      <c r="B35" s="26" t="s">
        <v>108</v>
      </c>
      <c r="C35" s="26" t="s">
        <v>109</v>
      </c>
      <c r="D35" s="69">
        <v>221.63</v>
      </c>
      <c r="E35" s="74">
        <f t="shared" si="0"/>
        <v>4.6542299999999992</v>
      </c>
      <c r="F35" s="27"/>
    </row>
    <row r="36" spans="1:6" s="11" customFormat="1" ht="25.2" customHeight="1">
      <c r="A36" s="25"/>
      <c r="B36" s="26"/>
      <c r="C36" s="26" t="s">
        <v>110</v>
      </c>
      <c r="D36" s="69">
        <v>63.85</v>
      </c>
      <c r="E36" s="74">
        <f t="shared" si="0"/>
        <v>1.3408500000000001</v>
      </c>
      <c r="F36" s="27"/>
    </row>
    <row r="37" spans="1:6" s="11" customFormat="1" ht="25.2" customHeight="1">
      <c r="A37" s="25"/>
      <c r="B37" s="26"/>
      <c r="C37" s="26" t="s">
        <v>111</v>
      </c>
      <c r="D37" s="69">
        <v>85</v>
      </c>
      <c r="E37" s="74">
        <f t="shared" si="0"/>
        <v>1.7849999999999999</v>
      </c>
      <c r="F37" s="27"/>
    </row>
    <row r="38" spans="1:6" s="11" customFormat="1" ht="25.2" customHeight="1">
      <c r="A38" s="25"/>
      <c r="B38" s="26"/>
      <c r="C38" s="26" t="s">
        <v>112</v>
      </c>
      <c r="D38" s="69">
        <v>2696.27</v>
      </c>
      <c r="E38" s="74">
        <f t="shared" si="0"/>
        <v>56.621669999999995</v>
      </c>
      <c r="F38" s="27"/>
    </row>
    <row r="39" spans="1:6" s="11" customFormat="1" ht="25.2" customHeight="1">
      <c r="A39" s="25"/>
      <c r="B39" s="26"/>
      <c r="C39" s="26" t="s">
        <v>113</v>
      </c>
      <c r="D39" s="69">
        <v>1121.49</v>
      </c>
      <c r="E39" s="74">
        <f t="shared" si="0"/>
        <v>23.551289999999998</v>
      </c>
      <c r="F39" s="27"/>
    </row>
    <row r="40" spans="1:6" s="11" customFormat="1" ht="25.2" customHeight="1">
      <c r="A40" s="25"/>
      <c r="B40" s="26"/>
      <c r="C40" s="26" t="s">
        <v>114</v>
      </c>
      <c r="D40" s="69">
        <v>1857.05</v>
      </c>
      <c r="E40" s="74">
        <f t="shared" si="0"/>
        <v>38.998049999999999</v>
      </c>
      <c r="F40" s="27"/>
    </row>
    <row r="41" spans="1:6" s="11" customFormat="1" ht="25.2" customHeight="1">
      <c r="A41" s="25"/>
      <c r="B41" s="26"/>
      <c r="C41" s="26" t="s">
        <v>115</v>
      </c>
      <c r="D41" s="69">
        <v>681.36</v>
      </c>
      <c r="E41" s="74">
        <f t="shared" si="0"/>
        <v>14.30856</v>
      </c>
      <c r="F41" s="27"/>
    </row>
    <row r="42" spans="1:6" s="11" customFormat="1" ht="25.2" customHeight="1">
      <c r="A42" s="25"/>
      <c r="B42" s="26"/>
      <c r="C42" s="28" t="s">
        <v>92</v>
      </c>
      <c r="D42" s="70">
        <f>SUM(D35:D41)</f>
        <v>6726.65</v>
      </c>
      <c r="E42" s="75">
        <f t="shared" si="0"/>
        <v>141.25964999999999</v>
      </c>
      <c r="F42" s="27"/>
    </row>
    <row r="43" spans="1:6" s="11" customFormat="1" ht="25.2" customHeight="1">
      <c r="A43" s="25">
        <v>5</v>
      </c>
      <c r="B43" s="26" t="s">
        <v>116</v>
      </c>
      <c r="C43" s="26" t="s">
        <v>117</v>
      </c>
      <c r="D43" s="69">
        <v>17.899999999999999</v>
      </c>
      <c r="E43" s="74">
        <f t="shared" si="0"/>
        <v>0.37589999999999996</v>
      </c>
      <c r="F43" s="27"/>
    </row>
    <row r="44" spans="1:6" s="11" customFormat="1" ht="25.2" customHeight="1">
      <c r="A44" s="25"/>
      <c r="B44" s="26"/>
      <c r="C44" s="26" t="s">
        <v>118</v>
      </c>
      <c r="D44" s="69">
        <v>313.54000000000002</v>
      </c>
      <c r="E44" s="74">
        <f t="shared" si="0"/>
        <v>6.584340000000001</v>
      </c>
      <c r="F44" s="27"/>
    </row>
    <row r="45" spans="1:6" s="11" customFormat="1" ht="25.2" customHeight="1">
      <c r="A45" s="25"/>
      <c r="B45" s="26"/>
      <c r="C45" s="26" t="s">
        <v>119</v>
      </c>
      <c r="D45" s="69">
        <v>92.3</v>
      </c>
      <c r="E45" s="74">
        <f t="shared" si="0"/>
        <v>1.9382999999999999</v>
      </c>
      <c r="F45" s="27"/>
    </row>
    <row r="46" spans="1:6" s="11" customFormat="1" ht="25.2" customHeight="1">
      <c r="A46" s="25"/>
      <c r="B46" s="26"/>
      <c r="C46" s="28" t="s">
        <v>92</v>
      </c>
      <c r="D46" s="70">
        <f>SUM(D43:D45)</f>
        <v>423.74</v>
      </c>
      <c r="E46" s="75">
        <f t="shared" si="0"/>
        <v>8.8985400000000006</v>
      </c>
      <c r="F46" s="27"/>
    </row>
    <row r="47" spans="1:6" s="11" customFormat="1" ht="25.2" customHeight="1">
      <c r="A47" s="25">
        <v>6</v>
      </c>
      <c r="B47" s="26" t="s">
        <v>120</v>
      </c>
      <c r="C47" s="26" t="s">
        <v>121</v>
      </c>
      <c r="D47" s="69">
        <v>1155</v>
      </c>
      <c r="E47" s="74">
        <f t="shared" si="0"/>
        <v>24.254999999999999</v>
      </c>
      <c r="F47" s="27"/>
    </row>
    <row r="48" spans="1:6" s="11" customFormat="1" ht="25.2" customHeight="1">
      <c r="A48" s="25"/>
      <c r="B48" s="26"/>
      <c r="C48" s="26" t="s">
        <v>122</v>
      </c>
      <c r="D48" s="69">
        <v>480</v>
      </c>
      <c r="E48" s="74">
        <f t="shared" si="0"/>
        <v>10.08</v>
      </c>
      <c r="F48" s="27"/>
    </row>
    <row r="49" spans="1:6" s="11" customFormat="1" ht="25.2" customHeight="1">
      <c r="A49" s="25"/>
      <c r="B49" s="26"/>
      <c r="C49" s="26" t="s">
        <v>123</v>
      </c>
      <c r="D49" s="69">
        <v>964.33</v>
      </c>
      <c r="E49" s="74">
        <f t="shared" si="0"/>
        <v>20.25093</v>
      </c>
      <c r="F49" s="27"/>
    </row>
    <row r="50" spans="1:6" s="11" customFormat="1" ht="25.2" customHeight="1">
      <c r="A50" s="25"/>
      <c r="B50" s="26"/>
      <c r="C50" s="26" t="s">
        <v>124</v>
      </c>
      <c r="D50" s="69">
        <v>1071.18</v>
      </c>
      <c r="E50" s="74">
        <f t="shared" si="0"/>
        <v>22.494780000000002</v>
      </c>
      <c r="F50" s="27"/>
    </row>
    <row r="51" spans="1:6" s="11" customFormat="1" ht="25.2" customHeight="1">
      <c r="A51" s="25"/>
      <c r="B51" s="26"/>
      <c r="C51" s="28" t="s">
        <v>92</v>
      </c>
      <c r="D51" s="70">
        <f>SUM(D47:D50)</f>
        <v>3670.51</v>
      </c>
      <c r="E51" s="75">
        <f t="shared" si="0"/>
        <v>77.08071000000001</v>
      </c>
      <c r="F51" s="27"/>
    </row>
    <row r="52" spans="1:6" s="11" customFormat="1" ht="25.2" customHeight="1">
      <c r="A52" s="25">
        <v>7</v>
      </c>
      <c r="B52" s="26" t="s">
        <v>125</v>
      </c>
      <c r="C52" s="26" t="s">
        <v>126</v>
      </c>
      <c r="D52" s="69">
        <v>342.56</v>
      </c>
      <c r="E52" s="74">
        <f t="shared" si="0"/>
        <v>7.1937600000000002</v>
      </c>
      <c r="F52" s="27"/>
    </row>
    <row r="53" spans="1:6" s="11" customFormat="1" ht="25.2" customHeight="1">
      <c r="A53" s="25"/>
      <c r="B53" s="26"/>
      <c r="C53" s="26" t="s">
        <v>127</v>
      </c>
      <c r="D53" s="69">
        <v>591.39</v>
      </c>
      <c r="E53" s="74">
        <f t="shared" si="0"/>
        <v>12.419189999999999</v>
      </c>
      <c r="F53" s="27"/>
    </row>
    <row r="54" spans="1:6" s="11" customFormat="1" ht="25.2" customHeight="1">
      <c r="A54" s="25"/>
      <c r="B54" s="26"/>
      <c r="C54" s="26" t="s">
        <v>128</v>
      </c>
      <c r="D54" s="69">
        <v>208.85</v>
      </c>
      <c r="E54" s="74">
        <f t="shared" si="0"/>
        <v>4.3858499999999996</v>
      </c>
      <c r="F54" s="27"/>
    </row>
    <row r="55" spans="1:6" s="11" customFormat="1" ht="25.2" customHeight="1">
      <c r="A55" s="25"/>
      <c r="B55" s="26"/>
      <c r="C55" s="26" t="s">
        <v>129</v>
      </c>
      <c r="D55" s="69">
        <v>185.87</v>
      </c>
      <c r="E55" s="74">
        <f t="shared" si="0"/>
        <v>3.9032700000000005</v>
      </c>
      <c r="F55" s="27"/>
    </row>
    <row r="56" spans="1:6" s="11" customFormat="1" ht="25.2" customHeight="1">
      <c r="A56" s="25"/>
      <c r="B56" s="26"/>
      <c r="C56" s="26" t="s">
        <v>130</v>
      </c>
      <c r="D56" s="69">
        <v>197.88</v>
      </c>
      <c r="E56" s="74">
        <f t="shared" si="0"/>
        <v>4.1554799999999998</v>
      </c>
      <c r="F56" s="27"/>
    </row>
    <row r="57" spans="1:6" s="11" customFormat="1" ht="25.2" customHeight="1">
      <c r="A57" s="25"/>
      <c r="B57" s="26"/>
      <c r="C57" s="26" t="s">
        <v>131</v>
      </c>
      <c r="D57" s="69">
        <v>194.09</v>
      </c>
      <c r="E57" s="74">
        <f t="shared" si="0"/>
        <v>4.0758900000000002</v>
      </c>
      <c r="F57" s="27"/>
    </row>
    <row r="58" spans="1:6" s="11" customFormat="1" ht="25.2" customHeight="1">
      <c r="A58" s="25"/>
      <c r="B58" s="26"/>
      <c r="C58" s="26" t="s">
        <v>132</v>
      </c>
      <c r="D58" s="69">
        <v>90.97</v>
      </c>
      <c r="E58" s="74">
        <f t="shared" si="0"/>
        <v>1.9103700000000001</v>
      </c>
      <c r="F58" s="27"/>
    </row>
    <row r="59" spans="1:6" s="11" customFormat="1" ht="25.2" customHeight="1">
      <c r="A59" s="25"/>
      <c r="B59" s="26"/>
      <c r="C59" s="28" t="s">
        <v>92</v>
      </c>
      <c r="D59" s="70">
        <f>SUM(D52:D58)</f>
        <v>1811.6100000000001</v>
      </c>
      <c r="E59" s="75">
        <f t="shared" si="0"/>
        <v>38.043810000000001</v>
      </c>
      <c r="F59" s="27"/>
    </row>
    <row r="60" spans="1:6" s="11" customFormat="1" ht="25.2" customHeight="1" thickBot="1">
      <c r="A60" s="29"/>
      <c r="B60" s="30"/>
      <c r="C60" s="31" t="s">
        <v>133</v>
      </c>
      <c r="D60" s="71">
        <f>SUM(D59,D51,D46,D42,D34,D28,D19)</f>
        <v>24990.32</v>
      </c>
      <c r="E60" s="75">
        <f t="shared" si="0"/>
        <v>524.79672000000005</v>
      </c>
      <c r="F60" s="32"/>
    </row>
    <row r="61" spans="1:6" ht="25.2" customHeight="1"/>
  </sheetData>
  <mergeCells count="5">
    <mergeCell ref="A2:F2"/>
    <mergeCell ref="A4:A5"/>
    <mergeCell ref="B4:C5"/>
    <mergeCell ref="D4:E4"/>
    <mergeCell ref="F4:F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A34" zoomScaleNormal="100" workbookViewId="0">
      <selection activeCell="A2" sqref="A2:F2"/>
    </sheetView>
  </sheetViews>
  <sheetFormatPr defaultRowHeight="15.6"/>
  <cols>
    <col min="1" max="1" width="9.88671875" style="5" customWidth="1"/>
    <col min="2" max="2" width="15.33203125" style="5" customWidth="1"/>
    <col min="3" max="3" width="16.33203125" style="5" customWidth="1"/>
    <col min="4" max="4" width="22.88671875" style="5" customWidth="1"/>
    <col min="5" max="5" width="23.109375" style="82" customWidth="1"/>
    <col min="6" max="6" width="20" style="5" customWidth="1"/>
    <col min="7" max="254" width="9" style="5"/>
    <col min="255" max="255" width="9.88671875" style="5" customWidth="1"/>
    <col min="256" max="256" width="15.33203125" style="5" customWidth="1"/>
    <col min="257" max="257" width="16.33203125" style="5" customWidth="1"/>
    <col min="258" max="258" width="18.33203125" style="5" customWidth="1"/>
    <col min="259" max="259" width="18.44140625" style="5" customWidth="1"/>
    <col min="260" max="260" width="16.33203125" style="5" customWidth="1"/>
    <col min="261" max="261" width="16.109375" style="5" customWidth="1"/>
    <col min="262" max="262" width="20" style="5" customWidth="1"/>
    <col min="263" max="510" width="9" style="5"/>
    <col min="511" max="511" width="9.88671875" style="5" customWidth="1"/>
    <col min="512" max="512" width="15.33203125" style="5" customWidth="1"/>
    <col min="513" max="513" width="16.33203125" style="5" customWidth="1"/>
    <col min="514" max="514" width="18.33203125" style="5" customWidth="1"/>
    <col min="515" max="515" width="18.44140625" style="5" customWidth="1"/>
    <col min="516" max="516" width="16.33203125" style="5" customWidth="1"/>
    <col min="517" max="517" width="16.109375" style="5" customWidth="1"/>
    <col min="518" max="518" width="20" style="5" customWidth="1"/>
    <col min="519" max="766" width="9" style="5"/>
    <col min="767" max="767" width="9.88671875" style="5" customWidth="1"/>
    <col min="768" max="768" width="15.33203125" style="5" customWidth="1"/>
    <col min="769" max="769" width="16.33203125" style="5" customWidth="1"/>
    <col min="770" max="770" width="18.33203125" style="5" customWidth="1"/>
    <col min="771" max="771" width="18.44140625" style="5" customWidth="1"/>
    <col min="772" max="772" width="16.33203125" style="5" customWidth="1"/>
    <col min="773" max="773" width="16.109375" style="5" customWidth="1"/>
    <col min="774" max="774" width="20" style="5" customWidth="1"/>
    <col min="775" max="1022" width="9" style="5"/>
    <col min="1023" max="1023" width="9.88671875" style="5" customWidth="1"/>
    <col min="1024" max="1024" width="15.33203125" style="5" customWidth="1"/>
    <col min="1025" max="1025" width="16.33203125" style="5" customWidth="1"/>
    <col min="1026" max="1026" width="18.33203125" style="5" customWidth="1"/>
    <col min="1027" max="1027" width="18.44140625" style="5" customWidth="1"/>
    <col min="1028" max="1028" width="16.33203125" style="5" customWidth="1"/>
    <col min="1029" max="1029" width="16.109375" style="5" customWidth="1"/>
    <col min="1030" max="1030" width="20" style="5" customWidth="1"/>
    <col min="1031" max="1278" width="9" style="5"/>
    <col min="1279" max="1279" width="9.88671875" style="5" customWidth="1"/>
    <col min="1280" max="1280" width="15.33203125" style="5" customWidth="1"/>
    <col min="1281" max="1281" width="16.33203125" style="5" customWidth="1"/>
    <col min="1282" max="1282" width="18.33203125" style="5" customWidth="1"/>
    <col min="1283" max="1283" width="18.44140625" style="5" customWidth="1"/>
    <col min="1284" max="1284" width="16.33203125" style="5" customWidth="1"/>
    <col min="1285" max="1285" width="16.109375" style="5" customWidth="1"/>
    <col min="1286" max="1286" width="20" style="5" customWidth="1"/>
    <col min="1287" max="1534" width="9" style="5"/>
    <col min="1535" max="1535" width="9.88671875" style="5" customWidth="1"/>
    <col min="1536" max="1536" width="15.33203125" style="5" customWidth="1"/>
    <col min="1537" max="1537" width="16.33203125" style="5" customWidth="1"/>
    <col min="1538" max="1538" width="18.33203125" style="5" customWidth="1"/>
    <col min="1539" max="1539" width="18.44140625" style="5" customWidth="1"/>
    <col min="1540" max="1540" width="16.33203125" style="5" customWidth="1"/>
    <col min="1541" max="1541" width="16.109375" style="5" customWidth="1"/>
    <col min="1542" max="1542" width="20" style="5" customWidth="1"/>
    <col min="1543" max="1790" width="9" style="5"/>
    <col min="1791" max="1791" width="9.88671875" style="5" customWidth="1"/>
    <col min="1792" max="1792" width="15.33203125" style="5" customWidth="1"/>
    <col min="1793" max="1793" width="16.33203125" style="5" customWidth="1"/>
    <col min="1794" max="1794" width="18.33203125" style="5" customWidth="1"/>
    <col min="1795" max="1795" width="18.44140625" style="5" customWidth="1"/>
    <col min="1796" max="1796" width="16.33203125" style="5" customWidth="1"/>
    <col min="1797" max="1797" width="16.109375" style="5" customWidth="1"/>
    <col min="1798" max="1798" width="20" style="5" customWidth="1"/>
    <col min="1799" max="2046" width="9" style="5"/>
    <col min="2047" max="2047" width="9.88671875" style="5" customWidth="1"/>
    <col min="2048" max="2048" width="15.33203125" style="5" customWidth="1"/>
    <col min="2049" max="2049" width="16.33203125" style="5" customWidth="1"/>
    <col min="2050" max="2050" width="18.33203125" style="5" customWidth="1"/>
    <col min="2051" max="2051" width="18.44140625" style="5" customWidth="1"/>
    <col min="2052" max="2052" width="16.33203125" style="5" customWidth="1"/>
    <col min="2053" max="2053" width="16.109375" style="5" customWidth="1"/>
    <col min="2054" max="2054" width="20" style="5" customWidth="1"/>
    <col min="2055" max="2302" width="9" style="5"/>
    <col min="2303" max="2303" width="9.88671875" style="5" customWidth="1"/>
    <col min="2304" max="2304" width="15.33203125" style="5" customWidth="1"/>
    <col min="2305" max="2305" width="16.33203125" style="5" customWidth="1"/>
    <col min="2306" max="2306" width="18.33203125" style="5" customWidth="1"/>
    <col min="2307" max="2307" width="18.44140625" style="5" customWidth="1"/>
    <col min="2308" max="2308" width="16.33203125" style="5" customWidth="1"/>
    <col min="2309" max="2309" width="16.109375" style="5" customWidth="1"/>
    <col min="2310" max="2310" width="20" style="5" customWidth="1"/>
    <col min="2311" max="2558" width="9" style="5"/>
    <col min="2559" max="2559" width="9.88671875" style="5" customWidth="1"/>
    <col min="2560" max="2560" width="15.33203125" style="5" customWidth="1"/>
    <col min="2561" max="2561" width="16.33203125" style="5" customWidth="1"/>
    <col min="2562" max="2562" width="18.33203125" style="5" customWidth="1"/>
    <col min="2563" max="2563" width="18.44140625" style="5" customWidth="1"/>
    <col min="2564" max="2564" width="16.33203125" style="5" customWidth="1"/>
    <col min="2565" max="2565" width="16.109375" style="5" customWidth="1"/>
    <col min="2566" max="2566" width="20" style="5" customWidth="1"/>
    <col min="2567" max="2814" width="9" style="5"/>
    <col min="2815" max="2815" width="9.88671875" style="5" customWidth="1"/>
    <col min="2816" max="2816" width="15.33203125" style="5" customWidth="1"/>
    <col min="2817" max="2817" width="16.33203125" style="5" customWidth="1"/>
    <col min="2818" max="2818" width="18.33203125" style="5" customWidth="1"/>
    <col min="2819" max="2819" width="18.44140625" style="5" customWidth="1"/>
    <col min="2820" max="2820" width="16.33203125" style="5" customWidth="1"/>
    <col min="2821" max="2821" width="16.109375" style="5" customWidth="1"/>
    <col min="2822" max="2822" width="20" style="5" customWidth="1"/>
    <col min="2823" max="3070" width="9" style="5"/>
    <col min="3071" max="3071" width="9.88671875" style="5" customWidth="1"/>
    <col min="3072" max="3072" width="15.33203125" style="5" customWidth="1"/>
    <col min="3073" max="3073" width="16.33203125" style="5" customWidth="1"/>
    <col min="3074" max="3074" width="18.33203125" style="5" customWidth="1"/>
    <col min="3075" max="3075" width="18.44140625" style="5" customWidth="1"/>
    <col min="3076" max="3076" width="16.33203125" style="5" customWidth="1"/>
    <col min="3077" max="3077" width="16.109375" style="5" customWidth="1"/>
    <col min="3078" max="3078" width="20" style="5" customWidth="1"/>
    <col min="3079" max="3326" width="9" style="5"/>
    <col min="3327" max="3327" width="9.88671875" style="5" customWidth="1"/>
    <col min="3328" max="3328" width="15.33203125" style="5" customWidth="1"/>
    <col min="3329" max="3329" width="16.33203125" style="5" customWidth="1"/>
    <col min="3330" max="3330" width="18.33203125" style="5" customWidth="1"/>
    <col min="3331" max="3331" width="18.44140625" style="5" customWidth="1"/>
    <col min="3332" max="3332" width="16.33203125" style="5" customWidth="1"/>
    <col min="3333" max="3333" width="16.109375" style="5" customWidth="1"/>
    <col min="3334" max="3334" width="20" style="5" customWidth="1"/>
    <col min="3335" max="3582" width="9" style="5"/>
    <col min="3583" max="3583" width="9.88671875" style="5" customWidth="1"/>
    <col min="3584" max="3584" width="15.33203125" style="5" customWidth="1"/>
    <col min="3585" max="3585" width="16.33203125" style="5" customWidth="1"/>
    <col min="3586" max="3586" width="18.33203125" style="5" customWidth="1"/>
    <col min="3587" max="3587" width="18.44140625" style="5" customWidth="1"/>
    <col min="3588" max="3588" width="16.33203125" style="5" customWidth="1"/>
    <col min="3589" max="3589" width="16.109375" style="5" customWidth="1"/>
    <col min="3590" max="3590" width="20" style="5" customWidth="1"/>
    <col min="3591" max="3838" width="9" style="5"/>
    <col min="3839" max="3839" width="9.88671875" style="5" customWidth="1"/>
    <col min="3840" max="3840" width="15.33203125" style="5" customWidth="1"/>
    <col min="3841" max="3841" width="16.33203125" style="5" customWidth="1"/>
    <col min="3842" max="3842" width="18.33203125" style="5" customWidth="1"/>
    <col min="3843" max="3843" width="18.44140625" style="5" customWidth="1"/>
    <col min="3844" max="3844" width="16.33203125" style="5" customWidth="1"/>
    <col min="3845" max="3845" width="16.109375" style="5" customWidth="1"/>
    <col min="3846" max="3846" width="20" style="5" customWidth="1"/>
    <col min="3847" max="4094" width="9" style="5"/>
    <col min="4095" max="4095" width="9.88671875" style="5" customWidth="1"/>
    <col min="4096" max="4096" width="15.33203125" style="5" customWidth="1"/>
    <col min="4097" max="4097" width="16.33203125" style="5" customWidth="1"/>
    <col min="4098" max="4098" width="18.33203125" style="5" customWidth="1"/>
    <col min="4099" max="4099" width="18.44140625" style="5" customWidth="1"/>
    <col min="4100" max="4100" width="16.33203125" style="5" customWidth="1"/>
    <col min="4101" max="4101" width="16.109375" style="5" customWidth="1"/>
    <col min="4102" max="4102" width="20" style="5" customWidth="1"/>
    <col min="4103" max="4350" width="9" style="5"/>
    <col min="4351" max="4351" width="9.88671875" style="5" customWidth="1"/>
    <col min="4352" max="4352" width="15.33203125" style="5" customWidth="1"/>
    <col min="4353" max="4353" width="16.33203125" style="5" customWidth="1"/>
    <col min="4354" max="4354" width="18.33203125" style="5" customWidth="1"/>
    <col min="4355" max="4355" width="18.44140625" style="5" customWidth="1"/>
    <col min="4356" max="4356" width="16.33203125" style="5" customWidth="1"/>
    <col min="4357" max="4357" width="16.109375" style="5" customWidth="1"/>
    <col min="4358" max="4358" width="20" style="5" customWidth="1"/>
    <col min="4359" max="4606" width="9" style="5"/>
    <col min="4607" max="4607" width="9.88671875" style="5" customWidth="1"/>
    <col min="4608" max="4608" width="15.33203125" style="5" customWidth="1"/>
    <col min="4609" max="4609" width="16.33203125" style="5" customWidth="1"/>
    <col min="4610" max="4610" width="18.33203125" style="5" customWidth="1"/>
    <col min="4611" max="4611" width="18.44140625" style="5" customWidth="1"/>
    <col min="4612" max="4612" width="16.33203125" style="5" customWidth="1"/>
    <col min="4613" max="4613" width="16.109375" style="5" customWidth="1"/>
    <col min="4614" max="4614" width="20" style="5" customWidth="1"/>
    <col min="4615" max="4862" width="9" style="5"/>
    <col min="4863" max="4863" width="9.88671875" style="5" customWidth="1"/>
    <col min="4864" max="4864" width="15.33203125" style="5" customWidth="1"/>
    <col min="4865" max="4865" width="16.33203125" style="5" customWidth="1"/>
    <col min="4866" max="4866" width="18.33203125" style="5" customWidth="1"/>
    <col min="4867" max="4867" width="18.44140625" style="5" customWidth="1"/>
    <col min="4868" max="4868" width="16.33203125" style="5" customWidth="1"/>
    <col min="4869" max="4869" width="16.109375" style="5" customWidth="1"/>
    <col min="4870" max="4870" width="20" style="5" customWidth="1"/>
    <col min="4871" max="5118" width="9" style="5"/>
    <col min="5119" max="5119" width="9.88671875" style="5" customWidth="1"/>
    <col min="5120" max="5120" width="15.33203125" style="5" customWidth="1"/>
    <col min="5121" max="5121" width="16.33203125" style="5" customWidth="1"/>
    <col min="5122" max="5122" width="18.33203125" style="5" customWidth="1"/>
    <col min="5123" max="5123" width="18.44140625" style="5" customWidth="1"/>
    <col min="5124" max="5124" width="16.33203125" style="5" customWidth="1"/>
    <col min="5125" max="5125" width="16.109375" style="5" customWidth="1"/>
    <col min="5126" max="5126" width="20" style="5" customWidth="1"/>
    <col min="5127" max="5374" width="9" style="5"/>
    <col min="5375" max="5375" width="9.88671875" style="5" customWidth="1"/>
    <col min="5376" max="5376" width="15.33203125" style="5" customWidth="1"/>
    <col min="5377" max="5377" width="16.33203125" style="5" customWidth="1"/>
    <col min="5378" max="5378" width="18.33203125" style="5" customWidth="1"/>
    <col min="5379" max="5379" width="18.44140625" style="5" customWidth="1"/>
    <col min="5380" max="5380" width="16.33203125" style="5" customWidth="1"/>
    <col min="5381" max="5381" width="16.109375" style="5" customWidth="1"/>
    <col min="5382" max="5382" width="20" style="5" customWidth="1"/>
    <col min="5383" max="5630" width="9" style="5"/>
    <col min="5631" max="5631" width="9.88671875" style="5" customWidth="1"/>
    <col min="5632" max="5632" width="15.33203125" style="5" customWidth="1"/>
    <col min="5633" max="5633" width="16.33203125" style="5" customWidth="1"/>
    <col min="5634" max="5634" width="18.33203125" style="5" customWidth="1"/>
    <col min="5635" max="5635" width="18.44140625" style="5" customWidth="1"/>
    <col min="5636" max="5636" width="16.33203125" style="5" customWidth="1"/>
    <col min="5637" max="5637" width="16.109375" style="5" customWidth="1"/>
    <col min="5638" max="5638" width="20" style="5" customWidth="1"/>
    <col min="5639" max="5886" width="9" style="5"/>
    <col min="5887" max="5887" width="9.88671875" style="5" customWidth="1"/>
    <col min="5888" max="5888" width="15.33203125" style="5" customWidth="1"/>
    <col min="5889" max="5889" width="16.33203125" style="5" customWidth="1"/>
    <col min="5890" max="5890" width="18.33203125" style="5" customWidth="1"/>
    <col min="5891" max="5891" width="18.44140625" style="5" customWidth="1"/>
    <col min="5892" max="5892" width="16.33203125" style="5" customWidth="1"/>
    <col min="5893" max="5893" width="16.109375" style="5" customWidth="1"/>
    <col min="5894" max="5894" width="20" style="5" customWidth="1"/>
    <col min="5895" max="6142" width="9" style="5"/>
    <col min="6143" max="6143" width="9.88671875" style="5" customWidth="1"/>
    <col min="6144" max="6144" width="15.33203125" style="5" customWidth="1"/>
    <col min="6145" max="6145" width="16.33203125" style="5" customWidth="1"/>
    <col min="6146" max="6146" width="18.33203125" style="5" customWidth="1"/>
    <col min="6147" max="6147" width="18.44140625" style="5" customWidth="1"/>
    <col min="6148" max="6148" width="16.33203125" style="5" customWidth="1"/>
    <col min="6149" max="6149" width="16.109375" style="5" customWidth="1"/>
    <col min="6150" max="6150" width="20" style="5" customWidth="1"/>
    <col min="6151" max="6398" width="9" style="5"/>
    <col min="6399" max="6399" width="9.88671875" style="5" customWidth="1"/>
    <col min="6400" max="6400" width="15.33203125" style="5" customWidth="1"/>
    <col min="6401" max="6401" width="16.33203125" style="5" customWidth="1"/>
    <col min="6402" max="6402" width="18.33203125" style="5" customWidth="1"/>
    <col min="6403" max="6403" width="18.44140625" style="5" customWidth="1"/>
    <col min="6404" max="6404" width="16.33203125" style="5" customWidth="1"/>
    <col min="6405" max="6405" width="16.109375" style="5" customWidth="1"/>
    <col min="6406" max="6406" width="20" style="5" customWidth="1"/>
    <col min="6407" max="6654" width="9" style="5"/>
    <col min="6655" max="6655" width="9.88671875" style="5" customWidth="1"/>
    <col min="6656" max="6656" width="15.33203125" style="5" customWidth="1"/>
    <col min="6657" max="6657" width="16.33203125" style="5" customWidth="1"/>
    <col min="6658" max="6658" width="18.33203125" style="5" customWidth="1"/>
    <col min="6659" max="6659" width="18.44140625" style="5" customWidth="1"/>
    <col min="6660" max="6660" width="16.33203125" style="5" customWidth="1"/>
    <col min="6661" max="6661" width="16.109375" style="5" customWidth="1"/>
    <col min="6662" max="6662" width="20" style="5" customWidth="1"/>
    <col min="6663" max="6910" width="9" style="5"/>
    <col min="6911" max="6911" width="9.88671875" style="5" customWidth="1"/>
    <col min="6912" max="6912" width="15.33203125" style="5" customWidth="1"/>
    <col min="6913" max="6913" width="16.33203125" style="5" customWidth="1"/>
    <col min="6914" max="6914" width="18.33203125" style="5" customWidth="1"/>
    <col min="6915" max="6915" width="18.44140625" style="5" customWidth="1"/>
    <col min="6916" max="6916" width="16.33203125" style="5" customWidth="1"/>
    <col min="6917" max="6917" width="16.109375" style="5" customWidth="1"/>
    <col min="6918" max="6918" width="20" style="5" customWidth="1"/>
    <col min="6919" max="7166" width="9" style="5"/>
    <col min="7167" max="7167" width="9.88671875" style="5" customWidth="1"/>
    <col min="7168" max="7168" width="15.33203125" style="5" customWidth="1"/>
    <col min="7169" max="7169" width="16.33203125" style="5" customWidth="1"/>
    <col min="7170" max="7170" width="18.33203125" style="5" customWidth="1"/>
    <col min="7171" max="7171" width="18.44140625" style="5" customWidth="1"/>
    <col min="7172" max="7172" width="16.33203125" style="5" customWidth="1"/>
    <col min="7173" max="7173" width="16.109375" style="5" customWidth="1"/>
    <col min="7174" max="7174" width="20" style="5" customWidth="1"/>
    <col min="7175" max="7422" width="9" style="5"/>
    <col min="7423" max="7423" width="9.88671875" style="5" customWidth="1"/>
    <col min="7424" max="7424" width="15.33203125" style="5" customWidth="1"/>
    <col min="7425" max="7425" width="16.33203125" style="5" customWidth="1"/>
    <col min="7426" max="7426" width="18.33203125" style="5" customWidth="1"/>
    <col min="7427" max="7427" width="18.44140625" style="5" customWidth="1"/>
    <col min="7428" max="7428" width="16.33203125" style="5" customWidth="1"/>
    <col min="7429" max="7429" width="16.109375" style="5" customWidth="1"/>
    <col min="7430" max="7430" width="20" style="5" customWidth="1"/>
    <col min="7431" max="7678" width="9" style="5"/>
    <col min="7679" max="7679" width="9.88671875" style="5" customWidth="1"/>
    <col min="7680" max="7680" width="15.33203125" style="5" customWidth="1"/>
    <col min="7681" max="7681" width="16.33203125" style="5" customWidth="1"/>
    <col min="7682" max="7682" width="18.33203125" style="5" customWidth="1"/>
    <col min="7683" max="7683" width="18.44140625" style="5" customWidth="1"/>
    <col min="7684" max="7684" width="16.33203125" style="5" customWidth="1"/>
    <col min="7685" max="7685" width="16.109375" style="5" customWidth="1"/>
    <col min="7686" max="7686" width="20" style="5" customWidth="1"/>
    <col min="7687" max="7934" width="9" style="5"/>
    <col min="7935" max="7935" width="9.88671875" style="5" customWidth="1"/>
    <col min="7936" max="7936" width="15.33203125" style="5" customWidth="1"/>
    <col min="7937" max="7937" width="16.33203125" style="5" customWidth="1"/>
    <col min="7938" max="7938" width="18.33203125" style="5" customWidth="1"/>
    <col min="7939" max="7939" width="18.44140625" style="5" customWidth="1"/>
    <col min="7940" max="7940" width="16.33203125" style="5" customWidth="1"/>
    <col min="7941" max="7941" width="16.109375" style="5" customWidth="1"/>
    <col min="7942" max="7942" width="20" style="5" customWidth="1"/>
    <col min="7943" max="8190" width="9" style="5"/>
    <col min="8191" max="8191" width="9.88671875" style="5" customWidth="1"/>
    <col min="8192" max="8192" width="15.33203125" style="5" customWidth="1"/>
    <col min="8193" max="8193" width="16.33203125" style="5" customWidth="1"/>
    <col min="8194" max="8194" width="18.33203125" style="5" customWidth="1"/>
    <col min="8195" max="8195" width="18.44140625" style="5" customWidth="1"/>
    <col min="8196" max="8196" width="16.33203125" style="5" customWidth="1"/>
    <col min="8197" max="8197" width="16.109375" style="5" customWidth="1"/>
    <col min="8198" max="8198" width="20" style="5" customWidth="1"/>
    <col min="8199" max="8446" width="9" style="5"/>
    <col min="8447" max="8447" width="9.88671875" style="5" customWidth="1"/>
    <col min="8448" max="8448" width="15.33203125" style="5" customWidth="1"/>
    <col min="8449" max="8449" width="16.33203125" style="5" customWidth="1"/>
    <col min="8450" max="8450" width="18.33203125" style="5" customWidth="1"/>
    <col min="8451" max="8451" width="18.44140625" style="5" customWidth="1"/>
    <col min="8452" max="8452" width="16.33203125" style="5" customWidth="1"/>
    <col min="8453" max="8453" width="16.109375" style="5" customWidth="1"/>
    <col min="8454" max="8454" width="20" style="5" customWidth="1"/>
    <col min="8455" max="8702" width="9" style="5"/>
    <col min="8703" max="8703" width="9.88671875" style="5" customWidth="1"/>
    <col min="8704" max="8704" width="15.33203125" style="5" customWidth="1"/>
    <col min="8705" max="8705" width="16.33203125" style="5" customWidth="1"/>
    <col min="8706" max="8706" width="18.33203125" style="5" customWidth="1"/>
    <col min="8707" max="8707" width="18.44140625" style="5" customWidth="1"/>
    <col min="8708" max="8708" width="16.33203125" style="5" customWidth="1"/>
    <col min="8709" max="8709" width="16.109375" style="5" customWidth="1"/>
    <col min="8710" max="8710" width="20" style="5" customWidth="1"/>
    <col min="8711" max="8958" width="9" style="5"/>
    <col min="8959" max="8959" width="9.88671875" style="5" customWidth="1"/>
    <col min="8960" max="8960" width="15.33203125" style="5" customWidth="1"/>
    <col min="8961" max="8961" width="16.33203125" style="5" customWidth="1"/>
    <col min="8962" max="8962" width="18.33203125" style="5" customWidth="1"/>
    <col min="8963" max="8963" width="18.44140625" style="5" customWidth="1"/>
    <col min="8964" max="8964" width="16.33203125" style="5" customWidth="1"/>
    <col min="8965" max="8965" width="16.109375" style="5" customWidth="1"/>
    <col min="8966" max="8966" width="20" style="5" customWidth="1"/>
    <col min="8967" max="9214" width="9" style="5"/>
    <col min="9215" max="9215" width="9.88671875" style="5" customWidth="1"/>
    <col min="9216" max="9216" width="15.33203125" style="5" customWidth="1"/>
    <col min="9217" max="9217" width="16.33203125" style="5" customWidth="1"/>
    <col min="9218" max="9218" width="18.33203125" style="5" customWidth="1"/>
    <col min="9219" max="9219" width="18.44140625" style="5" customWidth="1"/>
    <col min="9220" max="9220" width="16.33203125" style="5" customWidth="1"/>
    <col min="9221" max="9221" width="16.109375" style="5" customWidth="1"/>
    <col min="9222" max="9222" width="20" style="5" customWidth="1"/>
    <col min="9223" max="9470" width="9" style="5"/>
    <col min="9471" max="9471" width="9.88671875" style="5" customWidth="1"/>
    <col min="9472" max="9472" width="15.33203125" style="5" customWidth="1"/>
    <col min="9473" max="9473" width="16.33203125" style="5" customWidth="1"/>
    <col min="9474" max="9474" width="18.33203125" style="5" customWidth="1"/>
    <col min="9475" max="9475" width="18.44140625" style="5" customWidth="1"/>
    <col min="9476" max="9476" width="16.33203125" style="5" customWidth="1"/>
    <col min="9477" max="9477" width="16.109375" style="5" customWidth="1"/>
    <col min="9478" max="9478" width="20" style="5" customWidth="1"/>
    <col min="9479" max="9726" width="9" style="5"/>
    <col min="9727" max="9727" width="9.88671875" style="5" customWidth="1"/>
    <col min="9728" max="9728" width="15.33203125" style="5" customWidth="1"/>
    <col min="9729" max="9729" width="16.33203125" style="5" customWidth="1"/>
    <col min="9730" max="9730" width="18.33203125" style="5" customWidth="1"/>
    <col min="9731" max="9731" width="18.44140625" style="5" customWidth="1"/>
    <col min="9732" max="9732" width="16.33203125" style="5" customWidth="1"/>
    <col min="9733" max="9733" width="16.109375" style="5" customWidth="1"/>
    <col min="9734" max="9734" width="20" style="5" customWidth="1"/>
    <col min="9735" max="9982" width="9" style="5"/>
    <col min="9983" max="9983" width="9.88671875" style="5" customWidth="1"/>
    <col min="9984" max="9984" width="15.33203125" style="5" customWidth="1"/>
    <col min="9985" max="9985" width="16.33203125" style="5" customWidth="1"/>
    <col min="9986" max="9986" width="18.33203125" style="5" customWidth="1"/>
    <col min="9987" max="9987" width="18.44140625" style="5" customWidth="1"/>
    <col min="9988" max="9988" width="16.33203125" style="5" customWidth="1"/>
    <col min="9989" max="9989" width="16.109375" style="5" customWidth="1"/>
    <col min="9990" max="9990" width="20" style="5" customWidth="1"/>
    <col min="9991" max="10238" width="9" style="5"/>
    <col min="10239" max="10239" width="9.88671875" style="5" customWidth="1"/>
    <col min="10240" max="10240" width="15.33203125" style="5" customWidth="1"/>
    <col min="10241" max="10241" width="16.33203125" style="5" customWidth="1"/>
    <col min="10242" max="10242" width="18.33203125" style="5" customWidth="1"/>
    <col min="10243" max="10243" width="18.44140625" style="5" customWidth="1"/>
    <col min="10244" max="10244" width="16.33203125" style="5" customWidth="1"/>
    <col min="10245" max="10245" width="16.109375" style="5" customWidth="1"/>
    <col min="10246" max="10246" width="20" style="5" customWidth="1"/>
    <col min="10247" max="10494" width="9" style="5"/>
    <col min="10495" max="10495" width="9.88671875" style="5" customWidth="1"/>
    <col min="10496" max="10496" width="15.33203125" style="5" customWidth="1"/>
    <col min="10497" max="10497" width="16.33203125" style="5" customWidth="1"/>
    <col min="10498" max="10498" width="18.33203125" style="5" customWidth="1"/>
    <col min="10499" max="10499" width="18.44140625" style="5" customWidth="1"/>
    <col min="10500" max="10500" width="16.33203125" style="5" customWidth="1"/>
    <col min="10501" max="10501" width="16.109375" style="5" customWidth="1"/>
    <col min="10502" max="10502" width="20" style="5" customWidth="1"/>
    <col min="10503" max="10750" width="9" style="5"/>
    <col min="10751" max="10751" width="9.88671875" style="5" customWidth="1"/>
    <col min="10752" max="10752" width="15.33203125" style="5" customWidth="1"/>
    <col min="10753" max="10753" width="16.33203125" style="5" customWidth="1"/>
    <col min="10754" max="10754" width="18.33203125" style="5" customWidth="1"/>
    <col min="10755" max="10755" width="18.44140625" style="5" customWidth="1"/>
    <col min="10756" max="10756" width="16.33203125" style="5" customWidth="1"/>
    <col min="10757" max="10757" width="16.109375" style="5" customWidth="1"/>
    <col min="10758" max="10758" width="20" style="5" customWidth="1"/>
    <col min="10759" max="11006" width="9" style="5"/>
    <col min="11007" max="11007" width="9.88671875" style="5" customWidth="1"/>
    <col min="11008" max="11008" width="15.33203125" style="5" customWidth="1"/>
    <col min="11009" max="11009" width="16.33203125" style="5" customWidth="1"/>
    <col min="11010" max="11010" width="18.33203125" style="5" customWidth="1"/>
    <col min="11011" max="11011" width="18.44140625" style="5" customWidth="1"/>
    <col min="11012" max="11012" width="16.33203125" style="5" customWidth="1"/>
    <col min="11013" max="11013" width="16.109375" style="5" customWidth="1"/>
    <col min="11014" max="11014" width="20" style="5" customWidth="1"/>
    <col min="11015" max="11262" width="9" style="5"/>
    <col min="11263" max="11263" width="9.88671875" style="5" customWidth="1"/>
    <col min="11264" max="11264" width="15.33203125" style="5" customWidth="1"/>
    <col min="11265" max="11265" width="16.33203125" style="5" customWidth="1"/>
    <col min="11266" max="11266" width="18.33203125" style="5" customWidth="1"/>
    <col min="11267" max="11267" width="18.44140625" style="5" customWidth="1"/>
    <col min="11268" max="11268" width="16.33203125" style="5" customWidth="1"/>
    <col min="11269" max="11269" width="16.109375" style="5" customWidth="1"/>
    <col min="11270" max="11270" width="20" style="5" customWidth="1"/>
    <col min="11271" max="11518" width="9" style="5"/>
    <col min="11519" max="11519" width="9.88671875" style="5" customWidth="1"/>
    <col min="11520" max="11520" width="15.33203125" style="5" customWidth="1"/>
    <col min="11521" max="11521" width="16.33203125" style="5" customWidth="1"/>
    <col min="11522" max="11522" width="18.33203125" style="5" customWidth="1"/>
    <col min="11523" max="11523" width="18.44140625" style="5" customWidth="1"/>
    <col min="11524" max="11524" width="16.33203125" style="5" customWidth="1"/>
    <col min="11525" max="11525" width="16.109375" style="5" customWidth="1"/>
    <col min="11526" max="11526" width="20" style="5" customWidth="1"/>
    <col min="11527" max="11774" width="9" style="5"/>
    <col min="11775" max="11775" width="9.88671875" style="5" customWidth="1"/>
    <col min="11776" max="11776" width="15.33203125" style="5" customWidth="1"/>
    <col min="11777" max="11777" width="16.33203125" style="5" customWidth="1"/>
    <col min="11778" max="11778" width="18.33203125" style="5" customWidth="1"/>
    <col min="11779" max="11779" width="18.44140625" style="5" customWidth="1"/>
    <col min="11780" max="11780" width="16.33203125" style="5" customWidth="1"/>
    <col min="11781" max="11781" width="16.109375" style="5" customWidth="1"/>
    <col min="11782" max="11782" width="20" style="5" customWidth="1"/>
    <col min="11783" max="12030" width="9" style="5"/>
    <col min="12031" max="12031" width="9.88671875" style="5" customWidth="1"/>
    <col min="12032" max="12032" width="15.33203125" style="5" customWidth="1"/>
    <col min="12033" max="12033" width="16.33203125" style="5" customWidth="1"/>
    <col min="12034" max="12034" width="18.33203125" style="5" customWidth="1"/>
    <col min="12035" max="12035" width="18.44140625" style="5" customWidth="1"/>
    <col min="12036" max="12036" width="16.33203125" style="5" customWidth="1"/>
    <col min="12037" max="12037" width="16.109375" style="5" customWidth="1"/>
    <col min="12038" max="12038" width="20" style="5" customWidth="1"/>
    <col min="12039" max="12286" width="9" style="5"/>
    <col min="12287" max="12287" width="9.88671875" style="5" customWidth="1"/>
    <col min="12288" max="12288" width="15.33203125" style="5" customWidth="1"/>
    <col min="12289" max="12289" width="16.33203125" style="5" customWidth="1"/>
    <col min="12290" max="12290" width="18.33203125" style="5" customWidth="1"/>
    <col min="12291" max="12291" width="18.44140625" style="5" customWidth="1"/>
    <col min="12292" max="12292" width="16.33203125" style="5" customWidth="1"/>
    <col min="12293" max="12293" width="16.109375" style="5" customWidth="1"/>
    <col min="12294" max="12294" width="20" style="5" customWidth="1"/>
    <col min="12295" max="12542" width="9" style="5"/>
    <col min="12543" max="12543" width="9.88671875" style="5" customWidth="1"/>
    <col min="12544" max="12544" width="15.33203125" style="5" customWidth="1"/>
    <col min="12545" max="12545" width="16.33203125" style="5" customWidth="1"/>
    <col min="12546" max="12546" width="18.33203125" style="5" customWidth="1"/>
    <col min="12547" max="12547" width="18.44140625" style="5" customWidth="1"/>
    <col min="12548" max="12548" width="16.33203125" style="5" customWidth="1"/>
    <col min="12549" max="12549" width="16.109375" style="5" customWidth="1"/>
    <col min="12550" max="12550" width="20" style="5" customWidth="1"/>
    <col min="12551" max="12798" width="9" style="5"/>
    <col min="12799" max="12799" width="9.88671875" style="5" customWidth="1"/>
    <col min="12800" max="12800" width="15.33203125" style="5" customWidth="1"/>
    <col min="12801" max="12801" width="16.33203125" style="5" customWidth="1"/>
    <col min="12802" max="12802" width="18.33203125" style="5" customWidth="1"/>
    <col min="12803" max="12803" width="18.44140625" style="5" customWidth="1"/>
    <col min="12804" max="12804" width="16.33203125" style="5" customWidth="1"/>
    <col min="12805" max="12805" width="16.109375" style="5" customWidth="1"/>
    <col min="12806" max="12806" width="20" style="5" customWidth="1"/>
    <col min="12807" max="13054" width="9" style="5"/>
    <col min="13055" max="13055" width="9.88671875" style="5" customWidth="1"/>
    <col min="13056" max="13056" width="15.33203125" style="5" customWidth="1"/>
    <col min="13057" max="13057" width="16.33203125" style="5" customWidth="1"/>
    <col min="13058" max="13058" width="18.33203125" style="5" customWidth="1"/>
    <col min="13059" max="13059" width="18.44140625" style="5" customWidth="1"/>
    <col min="13060" max="13060" width="16.33203125" style="5" customWidth="1"/>
    <col min="13061" max="13061" width="16.109375" style="5" customWidth="1"/>
    <col min="13062" max="13062" width="20" style="5" customWidth="1"/>
    <col min="13063" max="13310" width="9" style="5"/>
    <col min="13311" max="13311" width="9.88671875" style="5" customWidth="1"/>
    <col min="13312" max="13312" width="15.33203125" style="5" customWidth="1"/>
    <col min="13313" max="13313" width="16.33203125" style="5" customWidth="1"/>
    <col min="13314" max="13314" width="18.33203125" style="5" customWidth="1"/>
    <col min="13315" max="13315" width="18.44140625" style="5" customWidth="1"/>
    <col min="13316" max="13316" width="16.33203125" style="5" customWidth="1"/>
    <col min="13317" max="13317" width="16.109375" style="5" customWidth="1"/>
    <col min="13318" max="13318" width="20" style="5" customWidth="1"/>
    <col min="13319" max="13566" width="9" style="5"/>
    <col min="13567" max="13567" width="9.88671875" style="5" customWidth="1"/>
    <col min="13568" max="13568" width="15.33203125" style="5" customWidth="1"/>
    <col min="13569" max="13569" width="16.33203125" style="5" customWidth="1"/>
    <col min="13570" max="13570" width="18.33203125" style="5" customWidth="1"/>
    <col min="13571" max="13571" width="18.44140625" style="5" customWidth="1"/>
    <col min="13572" max="13572" width="16.33203125" style="5" customWidth="1"/>
    <col min="13573" max="13573" width="16.109375" style="5" customWidth="1"/>
    <col min="13574" max="13574" width="20" style="5" customWidth="1"/>
    <col min="13575" max="13822" width="9" style="5"/>
    <col min="13823" max="13823" width="9.88671875" style="5" customWidth="1"/>
    <col min="13824" max="13824" width="15.33203125" style="5" customWidth="1"/>
    <col min="13825" max="13825" width="16.33203125" style="5" customWidth="1"/>
    <col min="13826" max="13826" width="18.33203125" style="5" customWidth="1"/>
    <col min="13827" max="13827" width="18.44140625" style="5" customWidth="1"/>
    <col min="13828" max="13828" width="16.33203125" style="5" customWidth="1"/>
    <col min="13829" max="13829" width="16.109375" style="5" customWidth="1"/>
    <col min="13830" max="13830" width="20" style="5" customWidth="1"/>
    <col min="13831" max="14078" width="9" style="5"/>
    <col min="14079" max="14079" width="9.88671875" style="5" customWidth="1"/>
    <col min="14080" max="14080" width="15.33203125" style="5" customWidth="1"/>
    <col min="14081" max="14081" width="16.33203125" style="5" customWidth="1"/>
    <col min="14082" max="14082" width="18.33203125" style="5" customWidth="1"/>
    <col min="14083" max="14083" width="18.44140625" style="5" customWidth="1"/>
    <col min="14084" max="14084" width="16.33203125" style="5" customWidth="1"/>
    <col min="14085" max="14085" width="16.109375" style="5" customWidth="1"/>
    <col min="14086" max="14086" width="20" style="5" customWidth="1"/>
    <col min="14087" max="14334" width="9" style="5"/>
    <col min="14335" max="14335" width="9.88671875" style="5" customWidth="1"/>
    <col min="14336" max="14336" width="15.33203125" style="5" customWidth="1"/>
    <col min="14337" max="14337" width="16.33203125" style="5" customWidth="1"/>
    <col min="14338" max="14338" width="18.33203125" style="5" customWidth="1"/>
    <col min="14339" max="14339" width="18.44140625" style="5" customWidth="1"/>
    <col min="14340" max="14340" width="16.33203125" style="5" customWidth="1"/>
    <col min="14341" max="14341" width="16.109375" style="5" customWidth="1"/>
    <col min="14342" max="14342" width="20" style="5" customWidth="1"/>
    <col min="14343" max="14590" width="9" style="5"/>
    <col min="14591" max="14591" width="9.88671875" style="5" customWidth="1"/>
    <col min="14592" max="14592" width="15.33203125" style="5" customWidth="1"/>
    <col min="14593" max="14593" width="16.33203125" style="5" customWidth="1"/>
    <col min="14594" max="14594" width="18.33203125" style="5" customWidth="1"/>
    <col min="14595" max="14595" width="18.44140625" style="5" customWidth="1"/>
    <col min="14596" max="14596" width="16.33203125" style="5" customWidth="1"/>
    <col min="14597" max="14597" width="16.109375" style="5" customWidth="1"/>
    <col min="14598" max="14598" width="20" style="5" customWidth="1"/>
    <col min="14599" max="14846" width="9" style="5"/>
    <col min="14847" max="14847" width="9.88671875" style="5" customWidth="1"/>
    <col min="14848" max="14848" width="15.33203125" style="5" customWidth="1"/>
    <col min="14849" max="14849" width="16.33203125" style="5" customWidth="1"/>
    <col min="14850" max="14850" width="18.33203125" style="5" customWidth="1"/>
    <col min="14851" max="14851" width="18.44140625" style="5" customWidth="1"/>
    <col min="14852" max="14852" width="16.33203125" style="5" customWidth="1"/>
    <col min="14853" max="14853" width="16.109375" style="5" customWidth="1"/>
    <col min="14854" max="14854" width="20" style="5" customWidth="1"/>
    <col min="14855" max="15102" width="9" style="5"/>
    <col min="15103" max="15103" width="9.88671875" style="5" customWidth="1"/>
    <col min="15104" max="15104" width="15.33203125" style="5" customWidth="1"/>
    <col min="15105" max="15105" width="16.33203125" style="5" customWidth="1"/>
    <col min="15106" max="15106" width="18.33203125" style="5" customWidth="1"/>
    <col min="15107" max="15107" width="18.44140625" style="5" customWidth="1"/>
    <col min="15108" max="15108" width="16.33203125" style="5" customWidth="1"/>
    <col min="15109" max="15109" width="16.109375" style="5" customWidth="1"/>
    <col min="15110" max="15110" width="20" style="5" customWidth="1"/>
    <col min="15111" max="15358" width="9" style="5"/>
    <col min="15359" max="15359" width="9.88671875" style="5" customWidth="1"/>
    <col min="15360" max="15360" width="15.33203125" style="5" customWidth="1"/>
    <col min="15361" max="15361" width="16.33203125" style="5" customWidth="1"/>
    <col min="15362" max="15362" width="18.33203125" style="5" customWidth="1"/>
    <col min="15363" max="15363" width="18.44140625" style="5" customWidth="1"/>
    <col min="15364" max="15364" width="16.33203125" style="5" customWidth="1"/>
    <col min="15365" max="15365" width="16.109375" style="5" customWidth="1"/>
    <col min="15366" max="15366" width="20" style="5" customWidth="1"/>
    <col min="15367" max="15614" width="9" style="5"/>
    <col min="15615" max="15615" width="9.88671875" style="5" customWidth="1"/>
    <col min="15616" max="15616" width="15.33203125" style="5" customWidth="1"/>
    <col min="15617" max="15617" width="16.33203125" style="5" customWidth="1"/>
    <col min="15618" max="15618" width="18.33203125" style="5" customWidth="1"/>
    <col min="15619" max="15619" width="18.44140625" style="5" customWidth="1"/>
    <col min="15620" max="15620" width="16.33203125" style="5" customWidth="1"/>
    <col min="15621" max="15621" width="16.109375" style="5" customWidth="1"/>
    <col min="15622" max="15622" width="20" style="5" customWidth="1"/>
    <col min="15623" max="15870" width="9" style="5"/>
    <col min="15871" max="15871" width="9.88671875" style="5" customWidth="1"/>
    <col min="15872" max="15872" width="15.33203125" style="5" customWidth="1"/>
    <col min="15873" max="15873" width="16.33203125" style="5" customWidth="1"/>
    <col min="15874" max="15874" width="18.33203125" style="5" customWidth="1"/>
    <col min="15875" max="15875" width="18.44140625" style="5" customWidth="1"/>
    <col min="15876" max="15876" width="16.33203125" style="5" customWidth="1"/>
    <col min="15877" max="15877" width="16.109375" style="5" customWidth="1"/>
    <col min="15878" max="15878" width="20" style="5" customWidth="1"/>
    <col min="15879" max="16126" width="9" style="5"/>
    <col min="16127" max="16127" width="9.88671875" style="5" customWidth="1"/>
    <col min="16128" max="16128" width="15.33203125" style="5" customWidth="1"/>
    <col min="16129" max="16129" width="16.33203125" style="5" customWidth="1"/>
    <col min="16130" max="16130" width="18.33203125" style="5" customWidth="1"/>
    <col min="16131" max="16131" width="18.44140625" style="5" customWidth="1"/>
    <col min="16132" max="16132" width="16.33203125" style="5" customWidth="1"/>
    <col min="16133" max="16133" width="16.109375" style="5" customWidth="1"/>
    <col min="16134" max="16134" width="20" style="5" customWidth="1"/>
    <col min="16135" max="16384" width="9" style="5"/>
  </cols>
  <sheetData>
    <row r="1" spans="1:7" ht="33.75" customHeight="1">
      <c r="A1" s="33" t="s">
        <v>183</v>
      </c>
      <c r="B1" s="3"/>
    </row>
    <row r="2" spans="1:7" ht="26.25" customHeight="1">
      <c r="A2" s="129" t="s">
        <v>184</v>
      </c>
      <c r="B2" s="129"/>
      <c r="C2" s="129"/>
      <c r="D2" s="129"/>
      <c r="E2" s="129"/>
      <c r="F2" s="129"/>
      <c r="G2" s="34"/>
    </row>
    <row r="3" spans="1:7" ht="25.5" customHeight="1">
      <c r="A3" s="35"/>
      <c r="B3" s="35"/>
      <c r="C3" s="36"/>
      <c r="F3" s="37"/>
    </row>
    <row r="4" spans="1:7" s="38" customFormat="1" ht="36.75" customHeight="1">
      <c r="A4" s="138" t="s">
        <v>10</v>
      </c>
      <c r="B4" s="138" t="s">
        <v>11</v>
      </c>
      <c r="C4" s="138"/>
      <c r="D4" s="138" t="s">
        <v>180</v>
      </c>
      <c r="E4" s="138"/>
      <c r="F4" s="138" t="s">
        <v>12</v>
      </c>
    </row>
    <row r="5" spans="1:7" s="38" customFormat="1" ht="48.75" customHeight="1">
      <c r="A5" s="138"/>
      <c r="B5" s="138"/>
      <c r="C5" s="138"/>
      <c r="D5" s="78" t="s">
        <v>181</v>
      </c>
      <c r="E5" s="83" t="s">
        <v>182</v>
      </c>
      <c r="F5" s="138"/>
    </row>
    <row r="6" spans="1:7" s="40" customFormat="1" ht="24" customHeight="1">
      <c r="A6" s="155">
        <v>1</v>
      </c>
      <c r="B6" s="150" t="s">
        <v>134</v>
      </c>
      <c r="C6" s="76" t="s">
        <v>135</v>
      </c>
      <c r="D6" s="79">
        <v>80.41</v>
      </c>
      <c r="E6" s="84">
        <f>D6*210/10000</f>
        <v>1.6886099999999999</v>
      </c>
      <c r="F6" s="39"/>
    </row>
    <row r="7" spans="1:7" s="40" customFormat="1" ht="24" customHeight="1">
      <c r="A7" s="156"/>
      <c r="B7" s="151"/>
      <c r="C7" s="76" t="s">
        <v>136</v>
      </c>
      <c r="D7" s="79">
        <v>431.93</v>
      </c>
      <c r="E7" s="84">
        <f t="shared" ref="E7:E33" si="0">D7*210/10000</f>
        <v>9.0705299999999998</v>
      </c>
      <c r="F7" s="39"/>
    </row>
    <row r="8" spans="1:7" s="40" customFormat="1" ht="24" customHeight="1">
      <c r="A8" s="156"/>
      <c r="B8" s="151"/>
      <c r="C8" s="76" t="s">
        <v>137</v>
      </c>
      <c r="D8" s="79">
        <v>511.2</v>
      </c>
      <c r="E8" s="84">
        <f t="shared" si="0"/>
        <v>10.735200000000001</v>
      </c>
      <c r="F8" s="39"/>
    </row>
    <row r="9" spans="1:7" s="40" customFormat="1" ht="24" customHeight="1">
      <c r="A9" s="156"/>
      <c r="B9" s="151"/>
      <c r="C9" s="76" t="s">
        <v>138</v>
      </c>
      <c r="D9" s="79">
        <v>1224.19</v>
      </c>
      <c r="E9" s="84">
        <f t="shared" si="0"/>
        <v>25.707990000000002</v>
      </c>
      <c r="F9" s="39"/>
    </row>
    <row r="10" spans="1:7" s="40" customFormat="1" ht="24" customHeight="1">
      <c r="A10" s="156"/>
      <c r="B10" s="151"/>
      <c r="C10" s="76" t="s">
        <v>139</v>
      </c>
      <c r="D10" s="79">
        <v>959.4</v>
      </c>
      <c r="E10" s="84">
        <f t="shared" si="0"/>
        <v>20.147400000000001</v>
      </c>
      <c r="F10" s="39"/>
    </row>
    <row r="11" spans="1:7" s="40" customFormat="1" ht="24" customHeight="1">
      <c r="A11" s="156"/>
      <c r="B11" s="151"/>
      <c r="C11" s="76" t="s">
        <v>140</v>
      </c>
      <c r="D11" s="79">
        <v>1758.21</v>
      </c>
      <c r="E11" s="84">
        <f t="shared" si="0"/>
        <v>36.922410000000006</v>
      </c>
      <c r="F11" s="39"/>
    </row>
    <row r="12" spans="1:7" s="40" customFormat="1" ht="24" customHeight="1">
      <c r="A12" s="157"/>
      <c r="B12" s="152"/>
      <c r="C12" s="76" t="s">
        <v>175</v>
      </c>
      <c r="D12" s="80">
        <f>SUM(D6:D11)</f>
        <v>4965.34</v>
      </c>
      <c r="E12" s="85">
        <f t="shared" si="0"/>
        <v>104.27214000000001</v>
      </c>
      <c r="F12" s="39"/>
    </row>
    <row r="13" spans="1:7" s="40" customFormat="1" ht="24" customHeight="1">
      <c r="A13" s="155">
        <v>2</v>
      </c>
      <c r="B13" s="150" t="s">
        <v>176</v>
      </c>
      <c r="C13" s="76" t="s">
        <v>141</v>
      </c>
      <c r="D13" s="79">
        <v>1611.75</v>
      </c>
      <c r="E13" s="84">
        <f t="shared" si="0"/>
        <v>33.84675</v>
      </c>
      <c r="F13" s="39"/>
    </row>
    <row r="14" spans="1:7" s="40" customFormat="1" ht="24" customHeight="1">
      <c r="A14" s="158"/>
      <c r="B14" s="151"/>
      <c r="C14" s="76" t="s">
        <v>142</v>
      </c>
      <c r="D14" s="79">
        <v>529.32000000000005</v>
      </c>
      <c r="E14" s="84">
        <f t="shared" si="0"/>
        <v>11.115720000000001</v>
      </c>
      <c r="F14" s="39"/>
    </row>
    <row r="15" spans="1:7" s="40" customFormat="1" ht="24" customHeight="1">
      <c r="A15" s="158"/>
      <c r="B15" s="151"/>
      <c r="C15" s="76" t="s">
        <v>143</v>
      </c>
      <c r="D15" s="79">
        <v>305.08</v>
      </c>
      <c r="E15" s="84">
        <f t="shared" si="0"/>
        <v>6.4066799999999997</v>
      </c>
      <c r="F15" s="39"/>
    </row>
    <row r="16" spans="1:7" s="40" customFormat="1" ht="24" customHeight="1">
      <c r="A16" s="158"/>
      <c r="B16" s="151"/>
      <c r="C16" s="76" t="s">
        <v>144</v>
      </c>
      <c r="D16" s="79">
        <v>934.48</v>
      </c>
      <c r="E16" s="84">
        <f t="shared" si="0"/>
        <v>19.624080000000003</v>
      </c>
      <c r="F16" s="39"/>
    </row>
    <row r="17" spans="1:6" s="40" customFormat="1" ht="24" customHeight="1">
      <c r="A17" s="158"/>
      <c r="B17" s="151"/>
      <c r="C17" s="76" t="s">
        <v>145</v>
      </c>
      <c r="D17" s="79">
        <v>470.06</v>
      </c>
      <c r="E17" s="84">
        <f t="shared" si="0"/>
        <v>9.8712600000000013</v>
      </c>
      <c r="F17" s="39"/>
    </row>
    <row r="18" spans="1:6" s="40" customFormat="1" ht="24" customHeight="1">
      <c r="A18" s="158"/>
      <c r="B18" s="151"/>
      <c r="C18" s="76" t="s">
        <v>146</v>
      </c>
      <c r="D18" s="79">
        <v>1567.5</v>
      </c>
      <c r="E18" s="84">
        <f t="shared" si="0"/>
        <v>32.917499999999997</v>
      </c>
      <c r="F18" s="39"/>
    </row>
    <row r="19" spans="1:6" s="40" customFormat="1" ht="24" customHeight="1">
      <c r="A19" s="158"/>
      <c r="B19" s="151"/>
      <c r="C19" s="76" t="s">
        <v>147</v>
      </c>
      <c r="D19" s="79">
        <v>110</v>
      </c>
      <c r="E19" s="84">
        <f t="shared" si="0"/>
        <v>2.31</v>
      </c>
      <c r="F19" s="39"/>
    </row>
    <row r="20" spans="1:6" s="42" customFormat="1" ht="24" customHeight="1">
      <c r="A20" s="158"/>
      <c r="B20" s="151"/>
      <c r="C20" s="76" t="s">
        <v>148</v>
      </c>
      <c r="D20" s="79">
        <v>45.4</v>
      </c>
      <c r="E20" s="84">
        <f t="shared" si="0"/>
        <v>0.95340000000000003</v>
      </c>
      <c r="F20" s="41"/>
    </row>
    <row r="21" spans="1:6" ht="24" customHeight="1">
      <c r="A21" s="158"/>
      <c r="B21" s="151"/>
      <c r="C21" s="76" t="s">
        <v>149</v>
      </c>
      <c r="D21" s="79">
        <v>47.91</v>
      </c>
      <c r="E21" s="84">
        <f t="shared" si="0"/>
        <v>1.0061099999999998</v>
      </c>
      <c r="F21" s="39"/>
    </row>
    <row r="22" spans="1:6" ht="24" customHeight="1">
      <c r="A22" s="158"/>
      <c r="B22" s="151"/>
      <c r="C22" s="76" t="s">
        <v>150</v>
      </c>
      <c r="D22" s="79">
        <v>1462.66</v>
      </c>
      <c r="E22" s="84">
        <f t="shared" si="0"/>
        <v>30.715860000000003</v>
      </c>
      <c r="F22" s="39"/>
    </row>
    <row r="23" spans="1:6" ht="24" customHeight="1">
      <c r="A23" s="152"/>
      <c r="B23" s="152"/>
      <c r="C23" s="76" t="s">
        <v>175</v>
      </c>
      <c r="D23" s="80">
        <f>SUM(D13:D22)</f>
        <v>7084.16</v>
      </c>
      <c r="E23" s="85">
        <f t="shared" si="0"/>
        <v>148.76736</v>
      </c>
      <c r="F23" s="39"/>
    </row>
    <row r="24" spans="1:6" ht="24" customHeight="1">
      <c r="A24" s="155">
        <v>3</v>
      </c>
      <c r="B24" s="150" t="s">
        <v>177</v>
      </c>
      <c r="C24" s="76" t="s">
        <v>151</v>
      </c>
      <c r="D24" s="79">
        <v>355.99</v>
      </c>
      <c r="E24" s="84">
        <f t="shared" si="0"/>
        <v>7.4757900000000008</v>
      </c>
      <c r="F24" s="39"/>
    </row>
    <row r="25" spans="1:6" ht="24" customHeight="1">
      <c r="A25" s="158"/>
      <c r="B25" s="151"/>
      <c r="C25" s="76" t="s">
        <v>152</v>
      </c>
      <c r="D25" s="79">
        <v>137.44</v>
      </c>
      <c r="E25" s="84">
        <f t="shared" si="0"/>
        <v>2.8862399999999999</v>
      </c>
      <c r="F25" s="39"/>
    </row>
    <row r="26" spans="1:6" s="43" customFormat="1" ht="24" customHeight="1">
      <c r="A26" s="158"/>
      <c r="B26" s="151"/>
      <c r="C26" s="76" t="s">
        <v>153</v>
      </c>
      <c r="D26" s="79">
        <v>77.98</v>
      </c>
      <c r="E26" s="84">
        <f t="shared" si="0"/>
        <v>1.63758</v>
      </c>
      <c r="F26" s="41"/>
    </row>
    <row r="27" spans="1:6" ht="24" customHeight="1">
      <c r="A27" s="158"/>
      <c r="B27" s="151"/>
      <c r="C27" s="76" t="s">
        <v>154</v>
      </c>
      <c r="D27" s="79">
        <v>285.85000000000002</v>
      </c>
      <c r="E27" s="84">
        <f t="shared" si="0"/>
        <v>6.0028500000000005</v>
      </c>
      <c r="F27" s="39"/>
    </row>
    <row r="28" spans="1:6" ht="24" customHeight="1">
      <c r="A28" s="152"/>
      <c r="B28" s="152"/>
      <c r="C28" s="76" t="s">
        <v>175</v>
      </c>
      <c r="D28" s="80">
        <f>SUM(D24:D27)</f>
        <v>857.26</v>
      </c>
      <c r="E28" s="85">
        <f t="shared" si="0"/>
        <v>18.002459999999999</v>
      </c>
      <c r="F28" s="39"/>
    </row>
    <row r="29" spans="1:6" ht="24" customHeight="1">
      <c r="A29" s="155">
        <v>4</v>
      </c>
      <c r="B29" s="150" t="s">
        <v>178</v>
      </c>
      <c r="C29" s="77" t="s">
        <v>155</v>
      </c>
      <c r="D29" s="79">
        <v>223</v>
      </c>
      <c r="E29" s="84">
        <f t="shared" si="0"/>
        <v>4.6829999999999998</v>
      </c>
      <c r="F29" s="39"/>
    </row>
    <row r="30" spans="1:6" ht="24" customHeight="1">
      <c r="A30" s="156"/>
      <c r="B30" s="151"/>
      <c r="C30" s="77" t="s">
        <v>156</v>
      </c>
      <c r="D30" s="79">
        <v>130</v>
      </c>
      <c r="E30" s="84">
        <f t="shared" si="0"/>
        <v>2.73</v>
      </c>
      <c r="F30" s="39"/>
    </row>
    <row r="31" spans="1:6" ht="24" customHeight="1">
      <c r="A31" s="156"/>
      <c r="B31" s="151"/>
      <c r="C31" s="77" t="s">
        <v>157</v>
      </c>
      <c r="D31" s="79">
        <v>109</v>
      </c>
      <c r="E31" s="84">
        <f t="shared" si="0"/>
        <v>2.2890000000000001</v>
      </c>
      <c r="F31" s="39"/>
    </row>
    <row r="32" spans="1:6" ht="24" customHeight="1">
      <c r="A32" s="157"/>
      <c r="B32" s="152"/>
      <c r="C32" s="77" t="s">
        <v>175</v>
      </c>
      <c r="D32" s="80">
        <f>SUM(D29:D31)</f>
        <v>462</v>
      </c>
      <c r="E32" s="84">
        <f t="shared" si="0"/>
        <v>9.702</v>
      </c>
      <c r="F32" s="39"/>
    </row>
    <row r="33" spans="1:6" ht="24" customHeight="1">
      <c r="A33" s="26"/>
      <c r="B33" s="153" t="s">
        <v>179</v>
      </c>
      <c r="C33" s="154"/>
      <c r="D33" s="81">
        <f>D12+D23+D28+D32</f>
        <v>13368.76</v>
      </c>
      <c r="E33" s="85">
        <f t="shared" si="0"/>
        <v>280.74396000000002</v>
      </c>
      <c r="F33" s="39"/>
    </row>
  </sheetData>
  <mergeCells count="14">
    <mergeCell ref="B13:B23"/>
    <mergeCell ref="B24:B28"/>
    <mergeCell ref="B29:B32"/>
    <mergeCell ref="B33:C33"/>
    <mergeCell ref="A2:F2"/>
    <mergeCell ref="A4:A5"/>
    <mergeCell ref="B4:C5"/>
    <mergeCell ref="D4:E4"/>
    <mergeCell ref="F4:F5"/>
    <mergeCell ref="B6:B12"/>
    <mergeCell ref="A6:A12"/>
    <mergeCell ref="A13:A23"/>
    <mergeCell ref="A24:A28"/>
    <mergeCell ref="A29:A32"/>
  </mergeCells>
  <phoneticPr fontId="1" type="noConversion"/>
  <printOptions horizontalCentered="1" verticalCentered="1"/>
  <pageMargins left="0.94488188976377963" right="0.74803149606299213" top="0.98425196850393715" bottom="0.98425196850393715" header="0.51181102362204722" footer="0.31496062992125984"/>
  <pageSetup paperSize="9" scale="4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opLeftCell="A10" zoomScaleNormal="100" workbookViewId="0">
      <selection activeCell="A2" sqref="A2:F2"/>
    </sheetView>
  </sheetViews>
  <sheetFormatPr defaultColWidth="9" defaultRowHeight="15.6"/>
  <cols>
    <col min="1" max="1" width="8.6640625" style="5" customWidth="1"/>
    <col min="2" max="2" width="12.44140625" style="6" customWidth="1"/>
    <col min="3" max="3" width="14.44140625" style="4" customWidth="1"/>
    <col min="4" max="5" width="18.88671875" style="4" customWidth="1"/>
    <col min="6" max="6" width="21.88671875" style="4" customWidth="1"/>
    <col min="7" max="254" width="9" style="4"/>
    <col min="255" max="255" width="8.6640625" style="4" customWidth="1"/>
    <col min="256" max="256" width="12.44140625" style="4" customWidth="1"/>
    <col min="257" max="257" width="14.44140625" style="4" customWidth="1"/>
    <col min="258" max="261" width="18.88671875" style="4" customWidth="1"/>
    <col min="262" max="262" width="21.88671875" style="4" customWidth="1"/>
    <col min="263" max="510" width="9" style="4"/>
    <col min="511" max="511" width="8.6640625" style="4" customWidth="1"/>
    <col min="512" max="512" width="12.44140625" style="4" customWidth="1"/>
    <col min="513" max="513" width="14.44140625" style="4" customWidth="1"/>
    <col min="514" max="517" width="18.88671875" style="4" customWidth="1"/>
    <col min="518" max="518" width="21.88671875" style="4" customWidth="1"/>
    <col min="519" max="766" width="9" style="4"/>
    <col min="767" max="767" width="8.6640625" style="4" customWidth="1"/>
    <col min="768" max="768" width="12.44140625" style="4" customWidth="1"/>
    <col min="769" max="769" width="14.44140625" style="4" customWidth="1"/>
    <col min="770" max="773" width="18.88671875" style="4" customWidth="1"/>
    <col min="774" max="774" width="21.88671875" style="4" customWidth="1"/>
    <col min="775" max="1022" width="9" style="4"/>
    <col min="1023" max="1023" width="8.6640625" style="4" customWidth="1"/>
    <col min="1024" max="1024" width="12.44140625" style="4" customWidth="1"/>
    <col min="1025" max="1025" width="14.44140625" style="4" customWidth="1"/>
    <col min="1026" max="1029" width="18.88671875" style="4" customWidth="1"/>
    <col min="1030" max="1030" width="21.88671875" style="4" customWidth="1"/>
    <col min="1031" max="1278" width="9" style="4"/>
    <col min="1279" max="1279" width="8.6640625" style="4" customWidth="1"/>
    <col min="1280" max="1280" width="12.44140625" style="4" customWidth="1"/>
    <col min="1281" max="1281" width="14.44140625" style="4" customWidth="1"/>
    <col min="1282" max="1285" width="18.88671875" style="4" customWidth="1"/>
    <col min="1286" max="1286" width="21.88671875" style="4" customWidth="1"/>
    <col min="1287" max="1534" width="9" style="4"/>
    <col min="1535" max="1535" width="8.6640625" style="4" customWidth="1"/>
    <col min="1536" max="1536" width="12.44140625" style="4" customWidth="1"/>
    <col min="1537" max="1537" width="14.44140625" style="4" customWidth="1"/>
    <col min="1538" max="1541" width="18.88671875" style="4" customWidth="1"/>
    <col min="1542" max="1542" width="21.88671875" style="4" customWidth="1"/>
    <col min="1543" max="1790" width="9" style="4"/>
    <col min="1791" max="1791" width="8.6640625" style="4" customWidth="1"/>
    <col min="1792" max="1792" width="12.44140625" style="4" customWidth="1"/>
    <col min="1793" max="1793" width="14.44140625" style="4" customWidth="1"/>
    <col min="1794" max="1797" width="18.88671875" style="4" customWidth="1"/>
    <col min="1798" max="1798" width="21.88671875" style="4" customWidth="1"/>
    <col min="1799" max="2046" width="9" style="4"/>
    <col min="2047" max="2047" width="8.6640625" style="4" customWidth="1"/>
    <col min="2048" max="2048" width="12.44140625" style="4" customWidth="1"/>
    <col min="2049" max="2049" width="14.44140625" style="4" customWidth="1"/>
    <col min="2050" max="2053" width="18.88671875" style="4" customWidth="1"/>
    <col min="2054" max="2054" width="21.88671875" style="4" customWidth="1"/>
    <col min="2055" max="2302" width="9" style="4"/>
    <col min="2303" max="2303" width="8.6640625" style="4" customWidth="1"/>
    <col min="2304" max="2304" width="12.44140625" style="4" customWidth="1"/>
    <col min="2305" max="2305" width="14.44140625" style="4" customWidth="1"/>
    <col min="2306" max="2309" width="18.88671875" style="4" customWidth="1"/>
    <col min="2310" max="2310" width="21.88671875" style="4" customWidth="1"/>
    <col min="2311" max="2558" width="9" style="4"/>
    <col min="2559" max="2559" width="8.6640625" style="4" customWidth="1"/>
    <col min="2560" max="2560" width="12.44140625" style="4" customWidth="1"/>
    <col min="2561" max="2561" width="14.44140625" style="4" customWidth="1"/>
    <col min="2562" max="2565" width="18.88671875" style="4" customWidth="1"/>
    <col min="2566" max="2566" width="21.88671875" style="4" customWidth="1"/>
    <col min="2567" max="2814" width="9" style="4"/>
    <col min="2815" max="2815" width="8.6640625" style="4" customWidth="1"/>
    <col min="2816" max="2816" width="12.44140625" style="4" customWidth="1"/>
    <col min="2817" max="2817" width="14.44140625" style="4" customWidth="1"/>
    <col min="2818" max="2821" width="18.88671875" style="4" customWidth="1"/>
    <col min="2822" max="2822" width="21.88671875" style="4" customWidth="1"/>
    <col min="2823" max="3070" width="9" style="4"/>
    <col min="3071" max="3071" width="8.6640625" style="4" customWidth="1"/>
    <col min="3072" max="3072" width="12.44140625" style="4" customWidth="1"/>
    <col min="3073" max="3073" width="14.44140625" style="4" customWidth="1"/>
    <col min="3074" max="3077" width="18.88671875" style="4" customWidth="1"/>
    <col min="3078" max="3078" width="21.88671875" style="4" customWidth="1"/>
    <col min="3079" max="3326" width="9" style="4"/>
    <col min="3327" max="3327" width="8.6640625" style="4" customWidth="1"/>
    <col min="3328" max="3328" width="12.44140625" style="4" customWidth="1"/>
    <col min="3329" max="3329" width="14.44140625" style="4" customWidth="1"/>
    <col min="3330" max="3333" width="18.88671875" style="4" customWidth="1"/>
    <col min="3334" max="3334" width="21.88671875" style="4" customWidth="1"/>
    <col min="3335" max="3582" width="9" style="4"/>
    <col min="3583" max="3583" width="8.6640625" style="4" customWidth="1"/>
    <col min="3584" max="3584" width="12.44140625" style="4" customWidth="1"/>
    <col min="3585" max="3585" width="14.44140625" style="4" customWidth="1"/>
    <col min="3586" max="3589" width="18.88671875" style="4" customWidth="1"/>
    <col min="3590" max="3590" width="21.88671875" style="4" customWidth="1"/>
    <col min="3591" max="3838" width="9" style="4"/>
    <col min="3839" max="3839" width="8.6640625" style="4" customWidth="1"/>
    <col min="3840" max="3840" width="12.44140625" style="4" customWidth="1"/>
    <col min="3841" max="3841" width="14.44140625" style="4" customWidth="1"/>
    <col min="3842" max="3845" width="18.88671875" style="4" customWidth="1"/>
    <col min="3846" max="3846" width="21.88671875" style="4" customWidth="1"/>
    <col min="3847" max="4094" width="9" style="4"/>
    <col min="4095" max="4095" width="8.6640625" style="4" customWidth="1"/>
    <col min="4096" max="4096" width="12.44140625" style="4" customWidth="1"/>
    <col min="4097" max="4097" width="14.44140625" style="4" customWidth="1"/>
    <col min="4098" max="4101" width="18.88671875" style="4" customWidth="1"/>
    <col min="4102" max="4102" width="21.88671875" style="4" customWidth="1"/>
    <col min="4103" max="4350" width="9" style="4"/>
    <col min="4351" max="4351" width="8.6640625" style="4" customWidth="1"/>
    <col min="4352" max="4352" width="12.44140625" style="4" customWidth="1"/>
    <col min="4353" max="4353" width="14.44140625" style="4" customWidth="1"/>
    <col min="4354" max="4357" width="18.88671875" style="4" customWidth="1"/>
    <col min="4358" max="4358" width="21.88671875" style="4" customWidth="1"/>
    <col min="4359" max="4606" width="9" style="4"/>
    <col min="4607" max="4607" width="8.6640625" style="4" customWidth="1"/>
    <col min="4608" max="4608" width="12.44140625" style="4" customWidth="1"/>
    <col min="4609" max="4609" width="14.44140625" style="4" customWidth="1"/>
    <col min="4610" max="4613" width="18.88671875" style="4" customWidth="1"/>
    <col min="4614" max="4614" width="21.88671875" style="4" customWidth="1"/>
    <col min="4615" max="4862" width="9" style="4"/>
    <col min="4863" max="4863" width="8.6640625" style="4" customWidth="1"/>
    <col min="4864" max="4864" width="12.44140625" style="4" customWidth="1"/>
    <col min="4865" max="4865" width="14.44140625" style="4" customWidth="1"/>
    <col min="4866" max="4869" width="18.88671875" style="4" customWidth="1"/>
    <col min="4870" max="4870" width="21.88671875" style="4" customWidth="1"/>
    <col min="4871" max="5118" width="9" style="4"/>
    <col min="5119" max="5119" width="8.6640625" style="4" customWidth="1"/>
    <col min="5120" max="5120" width="12.44140625" style="4" customWidth="1"/>
    <col min="5121" max="5121" width="14.44140625" style="4" customWidth="1"/>
    <col min="5122" max="5125" width="18.88671875" style="4" customWidth="1"/>
    <col min="5126" max="5126" width="21.88671875" style="4" customWidth="1"/>
    <col min="5127" max="5374" width="9" style="4"/>
    <col min="5375" max="5375" width="8.6640625" style="4" customWidth="1"/>
    <col min="5376" max="5376" width="12.44140625" style="4" customWidth="1"/>
    <col min="5377" max="5377" width="14.44140625" style="4" customWidth="1"/>
    <col min="5378" max="5381" width="18.88671875" style="4" customWidth="1"/>
    <col min="5382" max="5382" width="21.88671875" style="4" customWidth="1"/>
    <col min="5383" max="5630" width="9" style="4"/>
    <col min="5631" max="5631" width="8.6640625" style="4" customWidth="1"/>
    <col min="5632" max="5632" width="12.44140625" style="4" customWidth="1"/>
    <col min="5633" max="5633" width="14.44140625" style="4" customWidth="1"/>
    <col min="5634" max="5637" width="18.88671875" style="4" customWidth="1"/>
    <col min="5638" max="5638" width="21.88671875" style="4" customWidth="1"/>
    <col min="5639" max="5886" width="9" style="4"/>
    <col min="5887" max="5887" width="8.6640625" style="4" customWidth="1"/>
    <col min="5888" max="5888" width="12.44140625" style="4" customWidth="1"/>
    <col min="5889" max="5889" width="14.44140625" style="4" customWidth="1"/>
    <col min="5890" max="5893" width="18.88671875" style="4" customWidth="1"/>
    <col min="5894" max="5894" width="21.88671875" style="4" customWidth="1"/>
    <col min="5895" max="6142" width="9" style="4"/>
    <col min="6143" max="6143" width="8.6640625" style="4" customWidth="1"/>
    <col min="6144" max="6144" width="12.44140625" style="4" customWidth="1"/>
    <col min="6145" max="6145" width="14.44140625" style="4" customWidth="1"/>
    <col min="6146" max="6149" width="18.88671875" style="4" customWidth="1"/>
    <col min="6150" max="6150" width="21.88671875" style="4" customWidth="1"/>
    <col min="6151" max="6398" width="9" style="4"/>
    <col min="6399" max="6399" width="8.6640625" style="4" customWidth="1"/>
    <col min="6400" max="6400" width="12.44140625" style="4" customWidth="1"/>
    <col min="6401" max="6401" width="14.44140625" style="4" customWidth="1"/>
    <col min="6402" max="6405" width="18.88671875" style="4" customWidth="1"/>
    <col min="6406" max="6406" width="21.88671875" style="4" customWidth="1"/>
    <col min="6407" max="6654" width="9" style="4"/>
    <col min="6655" max="6655" width="8.6640625" style="4" customWidth="1"/>
    <col min="6656" max="6656" width="12.44140625" style="4" customWidth="1"/>
    <col min="6657" max="6657" width="14.44140625" style="4" customWidth="1"/>
    <col min="6658" max="6661" width="18.88671875" style="4" customWidth="1"/>
    <col min="6662" max="6662" width="21.88671875" style="4" customWidth="1"/>
    <col min="6663" max="6910" width="9" style="4"/>
    <col min="6911" max="6911" width="8.6640625" style="4" customWidth="1"/>
    <col min="6912" max="6912" width="12.44140625" style="4" customWidth="1"/>
    <col min="6913" max="6913" width="14.44140625" style="4" customWidth="1"/>
    <col min="6914" max="6917" width="18.88671875" style="4" customWidth="1"/>
    <col min="6918" max="6918" width="21.88671875" style="4" customWidth="1"/>
    <col min="6919" max="7166" width="9" style="4"/>
    <col min="7167" max="7167" width="8.6640625" style="4" customWidth="1"/>
    <col min="7168" max="7168" width="12.44140625" style="4" customWidth="1"/>
    <col min="7169" max="7169" width="14.44140625" style="4" customWidth="1"/>
    <col min="7170" max="7173" width="18.88671875" style="4" customWidth="1"/>
    <col min="7174" max="7174" width="21.88671875" style="4" customWidth="1"/>
    <col min="7175" max="7422" width="9" style="4"/>
    <col min="7423" max="7423" width="8.6640625" style="4" customWidth="1"/>
    <col min="7424" max="7424" width="12.44140625" style="4" customWidth="1"/>
    <col min="7425" max="7425" width="14.44140625" style="4" customWidth="1"/>
    <col min="7426" max="7429" width="18.88671875" style="4" customWidth="1"/>
    <col min="7430" max="7430" width="21.88671875" style="4" customWidth="1"/>
    <col min="7431" max="7678" width="9" style="4"/>
    <col min="7679" max="7679" width="8.6640625" style="4" customWidth="1"/>
    <col min="7680" max="7680" width="12.44140625" style="4" customWidth="1"/>
    <col min="7681" max="7681" width="14.44140625" style="4" customWidth="1"/>
    <col min="7682" max="7685" width="18.88671875" style="4" customWidth="1"/>
    <col min="7686" max="7686" width="21.88671875" style="4" customWidth="1"/>
    <col min="7687" max="7934" width="9" style="4"/>
    <col min="7935" max="7935" width="8.6640625" style="4" customWidth="1"/>
    <col min="7936" max="7936" width="12.44140625" style="4" customWidth="1"/>
    <col min="7937" max="7937" width="14.44140625" style="4" customWidth="1"/>
    <col min="7938" max="7941" width="18.88671875" style="4" customWidth="1"/>
    <col min="7942" max="7942" width="21.88671875" style="4" customWidth="1"/>
    <col min="7943" max="8190" width="9" style="4"/>
    <col min="8191" max="8191" width="8.6640625" style="4" customWidth="1"/>
    <col min="8192" max="8192" width="12.44140625" style="4" customWidth="1"/>
    <col min="8193" max="8193" width="14.44140625" style="4" customWidth="1"/>
    <col min="8194" max="8197" width="18.88671875" style="4" customWidth="1"/>
    <col min="8198" max="8198" width="21.88671875" style="4" customWidth="1"/>
    <col min="8199" max="8446" width="9" style="4"/>
    <col min="8447" max="8447" width="8.6640625" style="4" customWidth="1"/>
    <col min="8448" max="8448" width="12.44140625" style="4" customWidth="1"/>
    <col min="8449" max="8449" width="14.44140625" style="4" customWidth="1"/>
    <col min="8450" max="8453" width="18.88671875" style="4" customWidth="1"/>
    <col min="8454" max="8454" width="21.88671875" style="4" customWidth="1"/>
    <col min="8455" max="8702" width="9" style="4"/>
    <col min="8703" max="8703" width="8.6640625" style="4" customWidth="1"/>
    <col min="8704" max="8704" width="12.44140625" style="4" customWidth="1"/>
    <col min="8705" max="8705" width="14.44140625" style="4" customWidth="1"/>
    <col min="8706" max="8709" width="18.88671875" style="4" customWidth="1"/>
    <col min="8710" max="8710" width="21.88671875" style="4" customWidth="1"/>
    <col min="8711" max="8958" width="9" style="4"/>
    <col min="8959" max="8959" width="8.6640625" style="4" customWidth="1"/>
    <col min="8960" max="8960" width="12.44140625" style="4" customWidth="1"/>
    <col min="8961" max="8961" width="14.44140625" style="4" customWidth="1"/>
    <col min="8962" max="8965" width="18.88671875" style="4" customWidth="1"/>
    <col min="8966" max="8966" width="21.88671875" style="4" customWidth="1"/>
    <col min="8967" max="9214" width="9" style="4"/>
    <col min="9215" max="9215" width="8.6640625" style="4" customWidth="1"/>
    <col min="9216" max="9216" width="12.44140625" style="4" customWidth="1"/>
    <col min="9217" max="9217" width="14.44140625" style="4" customWidth="1"/>
    <col min="9218" max="9221" width="18.88671875" style="4" customWidth="1"/>
    <col min="9222" max="9222" width="21.88671875" style="4" customWidth="1"/>
    <col min="9223" max="9470" width="9" style="4"/>
    <col min="9471" max="9471" width="8.6640625" style="4" customWidth="1"/>
    <col min="9472" max="9472" width="12.44140625" style="4" customWidth="1"/>
    <col min="9473" max="9473" width="14.44140625" style="4" customWidth="1"/>
    <col min="9474" max="9477" width="18.88671875" style="4" customWidth="1"/>
    <col min="9478" max="9478" width="21.88671875" style="4" customWidth="1"/>
    <col min="9479" max="9726" width="9" style="4"/>
    <col min="9727" max="9727" width="8.6640625" style="4" customWidth="1"/>
    <col min="9728" max="9728" width="12.44140625" style="4" customWidth="1"/>
    <col min="9729" max="9729" width="14.44140625" style="4" customWidth="1"/>
    <col min="9730" max="9733" width="18.88671875" style="4" customWidth="1"/>
    <col min="9734" max="9734" width="21.88671875" style="4" customWidth="1"/>
    <col min="9735" max="9982" width="9" style="4"/>
    <col min="9983" max="9983" width="8.6640625" style="4" customWidth="1"/>
    <col min="9984" max="9984" width="12.44140625" style="4" customWidth="1"/>
    <col min="9985" max="9985" width="14.44140625" style="4" customWidth="1"/>
    <col min="9986" max="9989" width="18.88671875" style="4" customWidth="1"/>
    <col min="9990" max="9990" width="21.88671875" style="4" customWidth="1"/>
    <col min="9991" max="10238" width="9" style="4"/>
    <col min="10239" max="10239" width="8.6640625" style="4" customWidth="1"/>
    <col min="10240" max="10240" width="12.44140625" style="4" customWidth="1"/>
    <col min="10241" max="10241" width="14.44140625" style="4" customWidth="1"/>
    <col min="10242" max="10245" width="18.88671875" style="4" customWidth="1"/>
    <col min="10246" max="10246" width="21.88671875" style="4" customWidth="1"/>
    <col min="10247" max="10494" width="9" style="4"/>
    <col min="10495" max="10495" width="8.6640625" style="4" customWidth="1"/>
    <col min="10496" max="10496" width="12.44140625" style="4" customWidth="1"/>
    <col min="10497" max="10497" width="14.44140625" style="4" customWidth="1"/>
    <col min="10498" max="10501" width="18.88671875" style="4" customWidth="1"/>
    <col min="10502" max="10502" width="21.88671875" style="4" customWidth="1"/>
    <col min="10503" max="10750" width="9" style="4"/>
    <col min="10751" max="10751" width="8.6640625" style="4" customWidth="1"/>
    <col min="10752" max="10752" width="12.44140625" style="4" customWidth="1"/>
    <col min="10753" max="10753" width="14.44140625" style="4" customWidth="1"/>
    <col min="10754" max="10757" width="18.88671875" style="4" customWidth="1"/>
    <col min="10758" max="10758" width="21.88671875" style="4" customWidth="1"/>
    <col min="10759" max="11006" width="9" style="4"/>
    <col min="11007" max="11007" width="8.6640625" style="4" customWidth="1"/>
    <col min="11008" max="11008" width="12.44140625" style="4" customWidth="1"/>
    <col min="11009" max="11009" width="14.44140625" style="4" customWidth="1"/>
    <col min="11010" max="11013" width="18.88671875" style="4" customWidth="1"/>
    <col min="11014" max="11014" width="21.88671875" style="4" customWidth="1"/>
    <col min="11015" max="11262" width="9" style="4"/>
    <col min="11263" max="11263" width="8.6640625" style="4" customWidth="1"/>
    <col min="11264" max="11264" width="12.44140625" style="4" customWidth="1"/>
    <col min="11265" max="11265" width="14.44140625" style="4" customWidth="1"/>
    <col min="11266" max="11269" width="18.88671875" style="4" customWidth="1"/>
    <col min="11270" max="11270" width="21.88671875" style="4" customWidth="1"/>
    <col min="11271" max="11518" width="9" style="4"/>
    <col min="11519" max="11519" width="8.6640625" style="4" customWidth="1"/>
    <col min="11520" max="11520" width="12.44140625" style="4" customWidth="1"/>
    <col min="11521" max="11521" width="14.44140625" style="4" customWidth="1"/>
    <col min="11522" max="11525" width="18.88671875" style="4" customWidth="1"/>
    <col min="11526" max="11526" width="21.88671875" style="4" customWidth="1"/>
    <col min="11527" max="11774" width="9" style="4"/>
    <col min="11775" max="11775" width="8.6640625" style="4" customWidth="1"/>
    <col min="11776" max="11776" width="12.44140625" style="4" customWidth="1"/>
    <col min="11777" max="11777" width="14.44140625" style="4" customWidth="1"/>
    <col min="11778" max="11781" width="18.88671875" style="4" customWidth="1"/>
    <col min="11782" max="11782" width="21.88671875" style="4" customWidth="1"/>
    <col min="11783" max="12030" width="9" style="4"/>
    <col min="12031" max="12031" width="8.6640625" style="4" customWidth="1"/>
    <col min="12032" max="12032" width="12.44140625" style="4" customWidth="1"/>
    <col min="12033" max="12033" width="14.44140625" style="4" customWidth="1"/>
    <col min="12034" max="12037" width="18.88671875" style="4" customWidth="1"/>
    <col min="12038" max="12038" width="21.88671875" style="4" customWidth="1"/>
    <col min="12039" max="12286" width="9" style="4"/>
    <col min="12287" max="12287" width="8.6640625" style="4" customWidth="1"/>
    <col min="12288" max="12288" width="12.44140625" style="4" customWidth="1"/>
    <col min="12289" max="12289" width="14.44140625" style="4" customWidth="1"/>
    <col min="12290" max="12293" width="18.88671875" style="4" customWidth="1"/>
    <col min="12294" max="12294" width="21.88671875" style="4" customWidth="1"/>
    <col min="12295" max="12542" width="9" style="4"/>
    <col min="12543" max="12543" width="8.6640625" style="4" customWidth="1"/>
    <col min="12544" max="12544" width="12.44140625" style="4" customWidth="1"/>
    <col min="12545" max="12545" width="14.44140625" style="4" customWidth="1"/>
    <col min="12546" max="12549" width="18.88671875" style="4" customWidth="1"/>
    <col min="12550" max="12550" width="21.88671875" style="4" customWidth="1"/>
    <col min="12551" max="12798" width="9" style="4"/>
    <col min="12799" max="12799" width="8.6640625" style="4" customWidth="1"/>
    <col min="12800" max="12800" width="12.44140625" style="4" customWidth="1"/>
    <col min="12801" max="12801" width="14.44140625" style="4" customWidth="1"/>
    <col min="12802" max="12805" width="18.88671875" style="4" customWidth="1"/>
    <col min="12806" max="12806" width="21.88671875" style="4" customWidth="1"/>
    <col min="12807" max="13054" width="9" style="4"/>
    <col min="13055" max="13055" width="8.6640625" style="4" customWidth="1"/>
    <col min="13056" max="13056" width="12.44140625" style="4" customWidth="1"/>
    <col min="13057" max="13057" width="14.44140625" style="4" customWidth="1"/>
    <col min="13058" max="13061" width="18.88671875" style="4" customWidth="1"/>
    <col min="13062" max="13062" width="21.88671875" style="4" customWidth="1"/>
    <col min="13063" max="13310" width="9" style="4"/>
    <col min="13311" max="13311" width="8.6640625" style="4" customWidth="1"/>
    <col min="13312" max="13312" width="12.44140625" style="4" customWidth="1"/>
    <col min="13313" max="13313" width="14.44140625" style="4" customWidth="1"/>
    <col min="13314" max="13317" width="18.88671875" style="4" customWidth="1"/>
    <col min="13318" max="13318" width="21.88671875" style="4" customWidth="1"/>
    <col min="13319" max="13566" width="9" style="4"/>
    <col min="13567" max="13567" width="8.6640625" style="4" customWidth="1"/>
    <col min="13568" max="13568" width="12.44140625" style="4" customWidth="1"/>
    <col min="13569" max="13569" width="14.44140625" style="4" customWidth="1"/>
    <col min="13570" max="13573" width="18.88671875" style="4" customWidth="1"/>
    <col min="13574" max="13574" width="21.88671875" style="4" customWidth="1"/>
    <col min="13575" max="13822" width="9" style="4"/>
    <col min="13823" max="13823" width="8.6640625" style="4" customWidth="1"/>
    <col min="13824" max="13824" width="12.44140625" style="4" customWidth="1"/>
    <col min="13825" max="13825" width="14.44140625" style="4" customWidth="1"/>
    <col min="13826" max="13829" width="18.88671875" style="4" customWidth="1"/>
    <col min="13830" max="13830" width="21.88671875" style="4" customWidth="1"/>
    <col min="13831" max="14078" width="9" style="4"/>
    <col min="14079" max="14079" width="8.6640625" style="4" customWidth="1"/>
    <col min="14080" max="14080" width="12.44140625" style="4" customWidth="1"/>
    <col min="14081" max="14081" width="14.44140625" style="4" customWidth="1"/>
    <col min="14082" max="14085" width="18.88671875" style="4" customWidth="1"/>
    <col min="14086" max="14086" width="21.88671875" style="4" customWidth="1"/>
    <col min="14087" max="14334" width="9" style="4"/>
    <col min="14335" max="14335" width="8.6640625" style="4" customWidth="1"/>
    <col min="14336" max="14336" width="12.44140625" style="4" customWidth="1"/>
    <col min="14337" max="14337" width="14.44140625" style="4" customWidth="1"/>
    <col min="14338" max="14341" width="18.88671875" style="4" customWidth="1"/>
    <col min="14342" max="14342" width="21.88671875" style="4" customWidth="1"/>
    <col min="14343" max="14590" width="9" style="4"/>
    <col min="14591" max="14591" width="8.6640625" style="4" customWidth="1"/>
    <col min="14592" max="14592" width="12.44140625" style="4" customWidth="1"/>
    <col min="14593" max="14593" width="14.44140625" style="4" customWidth="1"/>
    <col min="14594" max="14597" width="18.88671875" style="4" customWidth="1"/>
    <col min="14598" max="14598" width="21.88671875" style="4" customWidth="1"/>
    <col min="14599" max="14846" width="9" style="4"/>
    <col min="14847" max="14847" width="8.6640625" style="4" customWidth="1"/>
    <col min="14848" max="14848" width="12.44140625" style="4" customWidth="1"/>
    <col min="14849" max="14849" width="14.44140625" style="4" customWidth="1"/>
    <col min="14850" max="14853" width="18.88671875" style="4" customWidth="1"/>
    <col min="14854" max="14854" width="21.88671875" style="4" customWidth="1"/>
    <col min="14855" max="15102" width="9" style="4"/>
    <col min="15103" max="15103" width="8.6640625" style="4" customWidth="1"/>
    <col min="15104" max="15104" width="12.44140625" style="4" customWidth="1"/>
    <col min="15105" max="15105" width="14.44140625" style="4" customWidth="1"/>
    <col min="15106" max="15109" width="18.88671875" style="4" customWidth="1"/>
    <col min="15110" max="15110" width="21.88671875" style="4" customWidth="1"/>
    <col min="15111" max="15358" width="9" style="4"/>
    <col min="15359" max="15359" width="8.6640625" style="4" customWidth="1"/>
    <col min="15360" max="15360" width="12.44140625" style="4" customWidth="1"/>
    <col min="15361" max="15361" width="14.44140625" style="4" customWidth="1"/>
    <col min="15362" max="15365" width="18.88671875" style="4" customWidth="1"/>
    <col min="15366" max="15366" width="21.88671875" style="4" customWidth="1"/>
    <col min="15367" max="15614" width="9" style="4"/>
    <col min="15615" max="15615" width="8.6640625" style="4" customWidth="1"/>
    <col min="15616" max="15616" width="12.44140625" style="4" customWidth="1"/>
    <col min="15617" max="15617" width="14.44140625" style="4" customWidth="1"/>
    <col min="15618" max="15621" width="18.88671875" style="4" customWidth="1"/>
    <col min="15622" max="15622" width="21.88671875" style="4" customWidth="1"/>
    <col min="15623" max="15870" width="9" style="4"/>
    <col min="15871" max="15871" width="8.6640625" style="4" customWidth="1"/>
    <col min="15872" max="15872" width="12.44140625" style="4" customWidth="1"/>
    <col min="15873" max="15873" width="14.44140625" style="4" customWidth="1"/>
    <col min="15874" max="15877" width="18.88671875" style="4" customWidth="1"/>
    <col min="15878" max="15878" width="21.88671875" style="4" customWidth="1"/>
    <col min="15879" max="16126" width="9" style="4"/>
    <col min="16127" max="16127" width="8.6640625" style="4" customWidth="1"/>
    <col min="16128" max="16128" width="12.44140625" style="4" customWidth="1"/>
    <col min="16129" max="16129" width="14.44140625" style="4" customWidth="1"/>
    <col min="16130" max="16133" width="18.88671875" style="4" customWidth="1"/>
    <col min="16134" max="16134" width="21.88671875" style="4" customWidth="1"/>
    <col min="16135" max="16384" width="9" style="4"/>
  </cols>
  <sheetData>
    <row r="1" spans="1:6" ht="38.25" customHeight="1">
      <c r="A1" s="114" t="s">
        <v>164</v>
      </c>
      <c r="B1" s="3"/>
    </row>
    <row r="2" spans="1:6" ht="54.75" customHeight="1">
      <c r="A2" s="129" t="s">
        <v>185</v>
      </c>
      <c r="B2" s="129"/>
      <c r="C2" s="129"/>
      <c r="D2" s="129"/>
      <c r="E2" s="129"/>
      <c r="F2" s="129"/>
    </row>
    <row r="3" spans="1:6" ht="26.25" customHeight="1" thickBot="1">
      <c r="F3" s="3"/>
    </row>
    <row r="4" spans="1:6" s="7" customFormat="1" ht="30" customHeight="1">
      <c r="A4" s="135" t="s">
        <v>10</v>
      </c>
      <c r="B4" s="137" t="s">
        <v>11</v>
      </c>
      <c r="C4" s="137"/>
      <c r="D4" s="137" t="s">
        <v>172</v>
      </c>
      <c r="E4" s="137"/>
      <c r="F4" s="139" t="s">
        <v>12</v>
      </c>
    </row>
    <row r="5" spans="1:6" s="7" customFormat="1" ht="30" customHeight="1">
      <c r="A5" s="136"/>
      <c r="B5" s="138"/>
      <c r="C5" s="138"/>
      <c r="D5" s="68" t="s">
        <v>173</v>
      </c>
      <c r="E5" s="68" t="s">
        <v>174</v>
      </c>
      <c r="F5" s="140"/>
    </row>
    <row r="6" spans="1:6" ht="16.5" customHeight="1">
      <c r="A6" s="131">
        <v>1</v>
      </c>
      <c r="B6" s="150" t="s">
        <v>186</v>
      </c>
      <c r="C6" s="163" t="s">
        <v>187</v>
      </c>
      <c r="D6" s="159">
        <v>630</v>
      </c>
      <c r="E6" s="159">
        <f>D6*210/10000</f>
        <v>13.23</v>
      </c>
      <c r="F6" s="161"/>
    </row>
    <row r="7" spans="1:6" s="15" customFormat="1" ht="16.5" customHeight="1">
      <c r="A7" s="132"/>
      <c r="B7" s="152"/>
      <c r="C7" s="164"/>
      <c r="D7" s="160"/>
      <c r="E7" s="160"/>
      <c r="F7" s="162"/>
    </row>
    <row r="8" spans="1:6" s="15" customFormat="1" ht="50.1" customHeight="1" thickBot="1">
      <c r="A8" s="147" t="s">
        <v>74</v>
      </c>
      <c r="B8" s="148"/>
      <c r="C8" s="149"/>
      <c r="D8" s="65">
        <v>630</v>
      </c>
      <c r="E8" s="86">
        <v>13.23</v>
      </c>
      <c r="F8" s="44"/>
    </row>
    <row r="9" spans="1:6" ht="14.25" customHeight="1"/>
  </sheetData>
  <mergeCells count="12">
    <mergeCell ref="E6:E7"/>
    <mergeCell ref="F6:F7"/>
    <mergeCell ref="A8:C8"/>
    <mergeCell ref="A2:F2"/>
    <mergeCell ref="A4:A5"/>
    <mergeCell ref="B4:C5"/>
    <mergeCell ref="D4:E4"/>
    <mergeCell ref="F4:F5"/>
    <mergeCell ref="A6:A7"/>
    <mergeCell ref="B6:B7"/>
    <mergeCell ref="C6:C7"/>
    <mergeCell ref="D6:D7"/>
  </mergeCells>
  <phoneticPr fontId="1" type="noConversion"/>
  <printOptions horizontalCentered="1"/>
  <pageMargins left="0.74791666666666667" right="0.74791666666666667" top="0.43263888888888891" bottom="0.35416666666666669" header="0.19652777777777777" footer="0.1569444444444444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Zeros="0" tabSelected="1" topLeftCell="A193" zoomScaleNormal="100" workbookViewId="0">
      <selection activeCell="E206" sqref="E206"/>
    </sheetView>
  </sheetViews>
  <sheetFormatPr defaultRowHeight="15.6"/>
  <cols>
    <col min="1" max="1" width="9.109375" style="45" customWidth="1"/>
    <col min="2" max="2" width="10.77734375" style="45" customWidth="1"/>
    <col min="3" max="3" width="13.88671875" style="45" customWidth="1"/>
    <col min="4" max="4" width="15.88671875" style="103" customWidth="1"/>
    <col min="5" max="5" width="22.6640625" style="103" customWidth="1"/>
    <col min="6" max="6" width="12.44140625" style="56" customWidth="1"/>
    <col min="7" max="8" width="9" style="45"/>
    <col min="9" max="9" width="9.44140625" style="45" customWidth="1"/>
    <col min="10" max="252" width="9" style="45"/>
    <col min="253" max="253" width="4.77734375" style="45" customWidth="1"/>
    <col min="254" max="254" width="5.44140625" style="45" customWidth="1"/>
    <col min="255" max="255" width="9.109375" style="45" customWidth="1"/>
    <col min="256" max="256" width="11.21875" style="45" customWidth="1"/>
    <col min="257" max="257" width="12.44140625" style="45" customWidth="1"/>
    <col min="258" max="258" width="6.33203125" style="45" customWidth="1"/>
    <col min="259" max="259" width="10.21875" style="45" customWidth="1"/>
    <col min="260" max="260" width="13.21875" style="45" customWidth="1"/>
    <col min="261" max="261" width="10" style="45" customWidth="1"/>
    <col min="262" max="262" width="11.44140625" style="45" customWidth="1"/>
    <col min="263" max="264" width="9" style="45"/>
    <col min="265" max="265" width="9.44140625" style="45" customWidth="1"/>
    <col min="266" max="508" width="9" style="45"/>
    <col min="509" max="509" width="4.77734375" style="45" customWidth="1"/>
    <col min="510" max="510" width="5.44140625" style="45" customWidth="1"/>
    <col min="511" max="511" width="9.109375" style="45" customWidth="1"/>
    <col min="512" max="512" width="11.21875" style="45" customWidth="1"/>
    <col min="513" max="513" width="12.44140625" style="45" customWidth="1"/>
    <col min="514" max="514" width="6.33203125" style="45" customWidth="1"/>
    <col min="515" max="515" width="10.21875" style="45" customWidth="1"/>
    <col min="516" max="516" width="13.21875" style="45" customWidth="1"/>
    <col min="517" max="517" width="10" style="45" customWidth="1"/>
    <col min="518" max="518" width="11.44140625" style="45" customWidth="1"/>
    <col min="519" max="520" width="9" style="45"/>
    <col min="521" max="521" width="9.44140625" style="45" customWidth="1"/>
    <col min="522" max="764" width="9" style="45"/>
    <col min="765" max="765" width="4.77734375" style="45" customWidth="1"/>
    <col min="766" max="766" width="5.44140625" style="45" customWidth="1"/>
    <col min="767" max="767" width="9.109375" style="45" customWidth="1"/>
    <col min="768" max="768" width="11.21875" style="45" customWidth="1"/>
    <col min="769" max="769" width="12.44140625" style="45" customWidth="1"/>
    <col min="770" max="770" width="6.33203125" style="45" customWidth="1"/>
    <col min="771" max="771" width="10.21875" style="45" customWidth="1"/>
    <col min="772" max="772" width="13.21875" style="45" customWidth="1"/>
    <col min="773" max="773" width="10" style="45" customWidth="1"/>
    <col min="774" max="774" width="11.44140625" style="45" customWidth="1"/>
    <col min="775" max="776" width="9" style="45"/>
    <col min="777" max="777" width="9.44140625" style="45" customWidth="1"/>
    <col min="778" max="1020" width="9" style="45"/>
    <col min="1021" max="1021" width="4.77734375" style="45" customWidth="1"/>
    <col min="1022" max="1022" width="5.44140625" style="45" customWidth="1"/>
    <col min="1023" max="1023" width="9.109375" style="45" customWidth="1"/>
    <col min="1024" max="1024" width="11.21875" style="45" customWidth="1"/>
    <col min="1025" max="1025" width="12.44140625" style="45" customWidth="1"/>
    <col min="1026" max="1026" width="6.33203125" style="45" customWidth="1"/>
    <col min="1027" max="1027" width="10.21875" style="45" customWidth="1"/>
    <col min="1028" max="1028" width="13.21875" style="45" customWidth="1"/>
    <col min="1029" max="1029" width="10" style="45" customWidth="1"/>
    <col min="1030" max="1030" width="11.44140625" style="45" customWidth="1"/>
    <col min="1031" max="1032" width="9" style="45"/>
    <col min="1033" max="1033" width="9.44140625" style="45" customWidth="1"/>
    <col min="1034" max="1276" width="9" style="45"/>
    <col min="1277" max="1277" width="4.77734375" style="45" customWidth="1"/>
    <col min="1278" max="1278" width="5.44140625" style="45" customWidth="1"/>
    <col min="1279" max="1279" width="9.109375" style="45" customWidth="1"/>
    <col min="1280" max="1280" width="11.21875" style="45" customWidth="1"/>
    <col min="1281" max="1281" width="12.44140625" style="45" customWidth="1"/>
    <col min="1282" max="1282" width="6.33203125" style="45" customWidth="1"/>
    <col min="1283" max="1283" width="10.21875" style="45" customWidth="1"/>
    <col min="1284" max="1284" width="13.21875" style="45" customWidth="1"/>
    <col min="1285" max="1285" width="10" style="45" customWidth="1"/>
    <col min="1286" max="1286" width="11.44140625" style="45" customWidth="1"/>
    <col min="1287" max="1288" width="9" style="45"/>
    <col min="1289" max="1289" width="9.44140625" style="45" customWidth="1"/>
    <col min="1290" max="1532" width="9" style="45"/>
    <col min="1533" max="1533" width="4.77734375" style="45" customWidth="1"/>
    <col min="1534" max="1534" width="5.44140625" style="45" customWidth="1"/>
    <col min="1535" max="1535" width="9.109375" style="45" customWidth="1"/>
    <col min="1536" max="1536" width="11.21875" style="45" customWidth="1"/>
    <col min="1537" max="1537" width="12.44140625" style="45" customWidth="1"/>
    <col min="1538" max="1538" width="6.33203125" style="45" customWidth="1"/>
    <col min="1539" max="1539" width="10.21875" style="45" customWidth="1"/>
    <col min="1540" max="1540" width="13.21875" style="45" customWidth="1"/>
    <col min="1541" max="1541" width="10" style="45" customWidth="1"/>
    <col min="1542" max="1542" width="11.44140625" style="45" customWidth="1"/>
    <col min="1543" max="1544" width="9" style="45"/>
    <col min="1545" max="1545" width="9.44140625" style="45" customWidth="1"/>
    <col min="1546" max="1788" width="9" style="45"/>
    <col min="1789" max="1789" width="4.77734375" style="45" customWidth="1"/>
    <col min="1790" max="1790" width="5.44140625" style="45" customWidth="1"/>
    <col min="1791" max="1791" width="9.109375" style="45" customWidth="1"/>
    <col min="1792" max="1792" width="11.21875" style="45" customWidth="1"/>
    <col min="1793" max="1793" width="12.44140625" style="45" customWidth="1"/>
    <col min="1794" max="1794" width="6.33203125" style="45" customWidth="1"/>
    <col min="1795" max="1795" width="10.21875" style="45" customWidth="1"/>
    <col min="1796" max="1796" width="13.21875" style="45" customWidth="1"/>
    <col min="1797" max="1797" width="10" style="45" customWidth="1"/>
    <col min="1798" max="1798" width="11.44140625" style="45" customWidth="1"/>
    <col min="1799" max="1800" width="9" style="45"/>
    <col min="1801" max="1801" width="9.44140625" style="45" customWidth="1"/>
    <col min="1802" max="2044" width="9" style="45"/>
    <col min="2045" max="2045" width="4.77734375" style="45" customWidth="1"/>
    <col min="2046" max="2046" width="5.44140625" style="45" customWidth="1"/>
    <col min="2047" max="2047" width="9.109375" style="45" customWidth="1"/>
    <col min="2048" max="2048" width="11.21875" style="45" customWidth="1"/>
    <col min="2049" max="2049" width="12.44140625" style="45" customWidth="1"/>
    <col min="2050" max="2050" width="6.33203125" style="45" customWidth="1"/>
    <col min="2051" max="2051" width="10.21875" style="45" customWidth="1"/>
    <col min="2052" max="2052" width="13.21875" style="45" customWidth="1"/>
    <col min="2053" max="2053" width="10" style="45" customWidth="1"/>
    <col min="2054" max="2054" width="11.44140625" style="45" customWidth="1"/>
    <col min="2055" max="2056" width="9" style="45"/>
    <col min="2057" max="2057" width="9.44140625" style="45" customWidth="1"/>
    <col min="2058" max="2300" width="9" style="45"/>
    <col min="2301" max="2301" width="4.77734375" style="45" customWidth="1"/>
    <col min="2302" max="2302" width="5.44140625" style="45" customWidth="1"/>
    <col min="2303" max="2303" width="9.109375" style="45" customWidth="1"/>
    <col min="2304" max="2304" width="11.21875" style="45" customWidth="1"/>
    <col min="2305" max="2305" width="12.44140625" style="45" customWidth="1"/>
    <col min="2306" max="2306" width="6.33203125" style="45" customWidth="1"/>
    <col min="2307" max="2307" width="10.21875" style="45" customWidth="1"/>
    <col min="2308" max="2308" width="13.21875" style="45" customWidth="1"/>
    <col min="2309" max="2309" width="10" style="45" customWidth="1"/>
    <col min="2310" max="2310" width="11.44140625" style="45" customWidth="1"/>
    <col min="2311" max="2312" width="9" style="45"/>
    <col min="2313" max="2313" width="9.44140625" style="45" customWidth="1"/>
    <col min="2314" max="2556" width="9" style="45"/>
    <col min="2557" max="2557" width="4.77734375" style="45" customWidth="1"/>
    <col min="2558" max="2558" width="5.44140625" style="45" customWidth="1"/>
    <col min="2559" max="2559" width="9.109375" style="45" customWidth="1"/>
    <col min="2560" max="2560" width="11.21875" style="45" customWidth="1"/>
    <col min="2561" max="2561" width="12.44140625" style="45" customWidth="1"/>
    <col min="2562" max="2562" width="6.33203125" style="45" customWidth="1"/>
    <col min="2563" max="2563" width="10.21875" style="45" customWidth="1"/>
    <col min="2564" max="2564" width="13.21875" style="45" customWidth="1"/>
    <col min="2565" max="2565" width="10" style="45" customWidth="1"/>
    <col min="2566" max="2566" width="11.44140625" style="45" customWidth="1"/>
    <col min="2567" max="2568" width="9" style="45"/>
    <col min="2569" max="2569" width="9.44140625" style="45" customWidth="1"/>
    <col min="2570" max="2812" width="9" style="45"/>
    <col min="2813" max="2813" width="4.77734375" style="45" customWidth="1"/>
    <col min="2814" max="2814" width="5.44140625" style="45" customWidth="1"/>
    <col min="2815" max="2815" width="9.109375" style="45" customWidth="1"/>
    <col min="2816" max="2816" width="11.21875" style="45" customWidth="1"/>
    <col min="2817" max="2817" width="12.44140625" style="45" customWidth="1"/>
    <col min="2818" max="2818" width="6.33203125" style="45" customWidth="1"/>
    <col min="2819" max="2819" width="10.21875" style="45" customWidth="1"/>
    <col min="2820" max="2820" width="13.21875" style="45" customWidth="1"/>
    <col min="2821" max="2821" width="10" style="45" customWidth="1"/>
    <col min="2822" max="2822" width="11.44140625" style="45" customWidth="1"/>
    <col min="2823" max="2824" width="9" style="45"/>
    <col min="2825" max="2825" width="9.44140625" style="45" customWidth="1"/>
    <col min="2826" max="3068" width="9" style="45"/>
    <col min="3069" max="3069" width="4.77734375" style="45" customWidth="1"/>
    <col min="3070" max="3070" width="5.44140625" style="45" customWidth="1"/>
    <col min="3071" max="3071" width="9.109375" style="45" customWidth="1"/>
    <col min="3072" max="3072" width="11.21875" style="45" customWidth="1"/>
    <col min="3073" max="3073" width="12.44140625" style="45" customWidth="1"/>
    <col min="3074" max="3074" width="6.33203125" style="45" customWidth="1"/>
    <col min="3075" max="3075" width="10.21875" style="45" customWidth="1"/>
    <col min="3076" max="3076" width="13.21875" style="45" customWidth="1"/>
    <col min="3077" max="3077" width="10" style="45" customWidth="1"/>
    <col min="3078" max="3078" width="11.44140625" style="45" customWidth="1"/>
    <col min="3079" max="3080" width="9" style="45"/>
    <col min="3081" max="3081" width="9.44140625" style="45" customWidth="1"/>
    <col min="3082" max="3324" width="9" style="45"/>
    <col min="3325" max="3325" width="4.77734375" style="45" customWidth="1"/>
    <col min="3326" max="3326" width="5.44140625" style="45" customWidth="1"/>
    <col min="3327" max="3327" width="9.109375" style="45" customWidth="1"/>
    <col min="3328" max="3328" width="11.21875" style="45" customWidth="1"/>
    <col min="3329" max="3329" width="12.44140625" style="45" customWidth="1"/>
    <col min="3330" max="3330" width="6.33203125" style="45" customWidth="1"/>
    <col min="3331" max="3331" width="10.21875" style="45" customWidth="1"/>
    <col min="3332" max="3332" width="13.21875" style="45" customWidth="1"/>
    <col min="3333" max="3333" width="10" style="45" customWidth="1"/>
    <col min="3334" max="3334" width="11.44140625" style="45" customWidth="1"/>
    <col min="3335" max="3336" width="9" style="45"/>
    <col min="3337" max="3337" width="9.44140625" style="45" customWidth="1"/>
    <col min="3338" max="3580" width="9" style="45"/>
    <col min="3581" max="3581" width="4.77734375" style="45" customWidth="1"/>
    <col min="3582" max="3582" width="5.44140625" style="45" customWidth="1"/>
    <col min="3583" max="3583" width="9.109375" style="45" customWidth="1"/>
    <col min="3584" max="3584" width="11.21875" style="45" customWidth="1"/>
    <col min="3585" max="3585" width="12.44140625" style="45" customWidth="1"/>
    <col min="3586" max="3586" width="6.33203125" style="45" customWidth="1"/>
    <col min="3587" max="3587" width="10.21875" style="45" customWidth="1"/>
    <col min="3588" max="3588" width="13.21875" style="45" customWidth="1"/>
    <col min="3589" max="3589" width="10" style="45" customWidth="1"/>
    <col min="3590" max="3590" width="11.44140625" style="45" customWidth="1"/>
    <col min="3591" max="3592" width="9" style="45"/>
    <col min="3593" max="3593" width="9.44140625" style="45" customWidth="1"/>
    <col min="3594" max="3836" width="9" style="45"/>
    <col min="3837" max="3837" width="4.77734375" style="45" customWidth="1"/>
    <col min="3838" max="3838" width="5.44140625" style="45" customWidth="1"/>
    <col min="3839" max="3839" width="9.109375" style="45" customWidth="1"/>
    <col min="3840" max="3840" width="11.21875" style="45" customWidth="1"/>
    <col min="3841" max="3841" width="12.44140625" style="45" customWidth="1"/>
    <col min="3842" max="3842" width="6.33203125" style="45" customWidth="1"/>
    <col min="3843" max="3843" width="10.21875" style="45" customWidth="1"/>
    <col min="3844" max="3844" width="13.21875" style="45" customWidth="1"/>
    <col min="3845" max="3845" width="10" style="45" customWidth="1"/>
    <col min="3846" max="3846" width="11.44140625" style="45" customWidth="1"/>
    <col min="3847" max="3848" width="9" style="45"/>
    <col min="3849" max="3849" width="9.44140625" style="45" customWidth="1"/>
    <col min="3850" max="4092" width="9" style="45"/>
    <col min="4093" max="4093" width="4.77734375" style="45" customWidth="1"/>
    <col min="4094" max="4094" width="5.44140625" style="45" customWidth="1"/>
    <col min="4095" max="4095" width="9.109375" style="45" customWidth="1"/>
    <col min="4096" max="4096" width="11.21875" style="45" customWidth="1"/>
    <col min="4097" max="4097" width="12.44140625" style="45" customWidth="1"/>
    <col min="4098" max="4098" width="6.33203125" style="45" customWidth="1"/>
    <col min="4099" max="4099" width="10.21875" style="45" customWidth="1"/>
    <col min="4100" max="4100" width="13.21875" style="45" customWidth="1"/>
    <col min="4101" max="4101" width="10" style="45" customWidth="1"/>
    <col min="4102" max="4102" width="11.44140625" style="45" customWidth="1"/>
    <col min="4103" max="4104" width="9" style="45"/>
    <col min="4105" max="4105" width="9.44140625" style="45" customWidth="1"/>
    <col min="4106" max="4348" width="9" style="45"/>
    <col min="4349" max="4349" width="4.77734375" style="45" customWidth="1"/>
    <col min="4350" max="4350" width="5.44140625" style="45" customWidth="1"/>
    <col min="4351" max="4351" width="9.109375" style="45" customWidth="1"/>
    <col min="4352" max="4352" width="11.21875" style="45" customWidth="1"/>
    <col min="4353" max="4353" width="12.44140625" style="45" customWidth="1"/>
    <col min="4354" max="4354" width="6.33203125" style="45" customWidth="1"/>
    <col min="4355" max="4355" width="10.21875" style="45" customWidth="1"/>
    <col min="4356" max="4356" width="13.21875" style="45" customWidth="1"/>
    <col min="4357" max="4357" width="10" style="45" customWidth="1"/>
    <col min="4358" max="4358" width="11.44140625" style="45" customWidth="1"/>
    <col min="4359" max="4360" width="9" style="45"/>
    <col min="4361" max="4361" width="9.44140625" style="45" customWidth="1"/>
    <col min="4362" max="4604" width="9" style="45"/>
    <col min="4605" max="4605" width="4.77734375" style="45" customWidth="1"/>
    <col min="4606" max="4606" width="5.44140625" style="45" customWidth="1"/>
    <col min="4607" max="4607" width="9.109375" style="45" customWidth="1"/>
    <col min="4608" max="4608" width="11.21875" style="45" customWidth="1"/>
    <col min="4609" max="4609" width="12.44140625" style="45" customWidth="1"/>
    <col min="4610" max="4610" width="6.33203125" style="45" customWidth="1"/>
    <col min="4611" max="4611" width="10.21875" style="45" customWidth="1"/>
    <col min="4612" max="4612" width="13.21875" style="45" customWidth="1"/>
    <col min="4613" max="4613" width="10" style="45" customWidth="1"/>
    <col min="4614" max="4614" width="11.44140625" style="45" customWidth="1"/>
    <col min="4615" max="4616" width="9" style="45"/>
    <col min="4617" max="4617" width="9.44140625" style="45" customWidth="1"/>
    <col min="4618" max="4860" width="9" style="45"/>
    <col min="4861" max="4861" width="4.77734375" style="45" customWidth="1"/>
    <col min="4862" max="4862" width="5.44140625" style="45" customWidth="1"/>
    <col min="4863" max="4863" width="9.109375" style="45" customWidth="1"/>
    <col min="4864" max="4864" width="11.21875" style="45" customWidth="1"/>
    <col min="4865" max="4865" width="12.44140625" style="45" customWidth="1"/>
    <col min="4866" max="4866" width="6.33203125" style="45" customWidth="1"/>
    <col min="4867" max="4867" width="10.21875" style="45" customWidth="1"/>
    <col min="4868" max="4868" width="13.21875" style="45" customWidth="1"/>
    <col min="4869" max="4869" width="10" style="45" customWidth="1"/>
    <col min="4870" max="4870" width="11.44140625" style="45" customWidth="1"/>
    <col min="4871" max="4872" width="9" style="45"/>
    <col min="4873" max="4873" width="9.44140625" style="45" customWidth="1"/>
    <col min="4874" max="5116" width="9" style="45"/>
    <col min="5117" max="5117" width="4.77734375" style="45" customWidth="1"/>
    <col min="5118" max="5118" width="5.44140625" style="45" customWidth="1"/>
    <col min="5119" max="5119" width="9.109375" style="45" customWidth="1"/>
    <col min="5120" max="5120" width="11.21875" style="45" customWidth="1"/>
    <col min="5121" max="5121" width="12.44140625" style="45" customWidth="1"/>
    <col min="5122" max="5122" width="6.33203125" style="45" customWidth="1"/>
    <col min="5123" max="5123" width="10.21875" style="45" customWidth="1"/>
    <col min="5124" max="5124" width="13.21875" style="45" customWidth="1"/>
    <col min="5125" max="5125" width="10" style="45" customWidth="1"/>
    <col min="5126" max="5126" width="11.44140625" style="45" customWidth="1"/>
    <col min="5127" max="5128" width="9" style="45"/>
    <col min="5129" max="5129" width="9.44140625" style="45" customWidth="1"/>
    <col min="5130" max="5372" width="9" style="45"/>
    <col min="5373" max="5373" width="4.77734375" style="45" customWidth="1"/>
    <col min="5374" max="5374" width="5.44140625" style="45" customWidth="1"/>
    <col min="5375" max="5375" width="9.109375" style="45" customWidth="1"/>
    <col min="5376" max="5376" width="11.21875" style="45" customWidth="1"/>
    <col min="5377" max="5377" width="12.44140625" style="45" customWidth="1"/>
    <col min="5378" max="5378" width="6.33203125" style="45" customWidth="1"/>
    <col min="5379" max="5379" width="10.21875" style="45" customWidth="1"/>
    <col min="5380" max="5380" width="13.21875" style="45" customWidth="1"/>
    <col min="5381" max="5381" width="10" style="45" customWidth="1"/>
    <col min="5382" max="5382" width="11.44140625" style="45" customWidth="1"/>
    <col min="5383" max="5384" width="9" style="45"/>
    <col min="5385" max="5385" width="9.44140625" style="45" customWidth="1"/>
    <col min="5386" max="5628" width="9" style="45"/>
    <col min="5629" max="5629" width="4.77734375" style="45" customWidth="1"/>
    <col min="5630" max="5630" width="5.44140625" style="45" customWidth="1"/>
    <col min="5631" max="5631" width="9.109375" style="45" customWidth="1"/>
    <col min="5632" max="5632" width="11.21875" style="45" customWidth="1"/>
    <col min="5633" max="5633" width="12.44140625" style="45" customWidth="1"/>
    <col min="5634" max="5634" width="6.33203125" style="45" customWidth="1"/>
    <col min="5635" max="5635" width="10.21875" style="45" customWidth="1"/>
    <col min="5636" max="5636" width="13.21875" style="45" customWidth="1"/>
    <col min="5637" max="5637" width="10" style="45" customWidth="1"/>
    <col min="5638" max="5638" width="11.44140625" style="45" customWidth="1"/>
    <col min="5639" max="5640" width="9" style="45"/>
    <col min="5641" max="5641" width="9.44140625" style="45" customWidth="1"/>
    <col min="5642" max="5884" width="9" style="45"/>
    <col min="5885" max="5885" width="4.77734375" style="45" customWidth="1"/>
    <col min="5886" max="5886" width="5.44140625" style="45" customWidth="1"/>
    <col min="5887" max="5887" width="9.109375" style="45" customWidth="1"/>
    <col min="5888" max="5888" width="11.21875" style="45" customWidth="1"/>
    <col min="5889" max="5889" width="12.44140625" style="45" customWidth="1"/>
    <col min="5890" max="5890" width="6.33203125" style="45" customWidth="1"/>
    <col min="5891" max="5891" width="10.21875" style="45" customWidth="1"/>
    <col min="5892" max="5892" width="13.21875" style="45" customWidth="1"/>
    <col min="5893" max="5893" width="10" style="45" customWidth="1"/>
    <col min="5894" max="5894" width="11.44140625" style="45" customWidth="1"/>
    <col min="5895" max="5896" width="9" style="45"/>
    <col min="5897" max="5897" width="9.44140625" style="45" customWidth="1"/>
    <col min="5898" max="6140" width="9" style="45"/>
    <col min="6141" max="6141" width="4.77734375" style="45" customWidth="1"/>
    <col min="6142" max="6142" width="5.44140625" style="45" customWidth="1"/>
    <col min="6143" max="6143" width="9.109375" style="45" customWidth="1"/>
    <col min="6144" max="6144" width="11.21875" style="45" customWidth="1"/>
    <col min="6145" max="6145" width="12.44140625" style="45" customWidth="1"/>
    <col min="6146" max="6146" width="6.33203125" style="45" customWidth="1"/>
    <col min="6147" max="6147" width="10.21875" style="45" customWidth="1"/>
    <col min="6148" max="6148" width="13.21875" style="45" customWidth="1"/>
    <col min="6149" max="6149" width="10" style="45" customWidth="1"/>
    <col min="6150" max="6150" width="11.44140625" style="45" customWidth="1"/>
    <col min="6151" max="6152" width="9" style="45"/>
    <col min="6153" max="6153" width="9.44140625" style="45" customWidth="1"/>
    <col min="6154" max="6396" width="9" style="45"/>
    <col min="6397" max="6397" width="4.77734375" style="45" customWidth="1"/>
    <col min="6398" max="6398" width="5.44140625" style="45" customWidth="1"/>
    <col min="6399" max="6399" width="9.109375" style="45" customWidth="1"/>
    <col min="6400" max="6400" width="11.21875" style="45" customWidth="1"/>
    <col min="6401" max="6401" width="12.44140625" style="45" customWidth="1"/>
    <col min="6402" max="6402" width="6.33203125" style="45" customWidth="1"/>
    <col min="6403" max="6403" width="10.21875" style="45" customWidth="1"/>
    <col min="6404" max="6404" width="13.21875" style="45" customWidth="1"/>
    <col min="6405" max="6405" width="10" style="45" customWidth="1"/>
    <col min="6406" max="6406" width="11.44140625" style="45" customWidth="1"/>
    <col min="6407" max="6408" width="9" style="45"/>
    <col min="6409" max="6409" width="9.44140625" style="45" customWidth="1"/>
    <col min="6410" max="6652" width="9" style="45"/>
    <col min="6653" max="6653" width="4.77734375" style="45" customWidth="1"/>
    <col min="6654" max="6654" width="5.44140625" style="45" customWidth="1"/>
    <col min="6655" max="6655" width="9.109375" style="45" customWidth="1"/>
    <col min="6656" max="6656" width="11.21875" style="45" customWidth="1"/>
    <col min="6657" max="6657" width="12.44140625" style="45" customWidth="1"/>
    <col min="6658" max="6658" width="6.33203125" style="45" customWidth="1"/>
    <col min="6659" max="6659" width="10.21875" style="45" customWidth="1"/>
    <col min="6660" max="6660" width="13.21875" style="45" customWidth="1"/>
    <col min="6661" max="6661" width="10" style="45" customWidth="1"/>
    <col min="6662" max="6662" width="11.44140625" style="45" customWidth="1"/>
    <col min="6663" max="6664" width="9" style="45"/>
    <col min="6665" max="6665" width="9.44140625" style="45" customWidth="1"/>
    <col min="6666" max="6908" width="9" style="45"/>
    <col min="6909" max="6909" width="4.77734375" style="45" customWidth="1"/>
    <col min="6910" max="6910" width="5.44140625" style="45" customWidth="1"/>
    <col min="6911" max="6911" width="9.109375" style="45" customWidth="1"/>
    <col min="6912" max="6912" width="11.21875" style="45" customWidth="1"/>
    <col min="6913" max="6913" width="12.44140625" style="45" customWidth="1"/>
    <col min="6914" max="6914" width="6.33203125" style="45" customWidth="1"/>
    <col min="6915" max="6915" width="10.21875" style="45" customWidth="1"/>
    <col min="6916" max="6916" width="13.21875" style="45" customWidth="1"/>
    <col min="6917" max="6917" width="10" style="45" customWidth="1"/>
    <col min="6918" max="6918" width="11.44140625" style="45" customWidth="1"/>
    <col min="6919" max="6920" width="9" style="45"/>
    <col min="6921" max="6921" width="9.44140625" style="45" customWidth="1"/>
    <col min="6922" max="7164" width="9" style="45"/>
    <col min="7165" max="7165" width="4.77734375" style="45" customWidth="1"/>
    <col min="7166" max="7166" width="5.44140625" style="45" customWidth="1"/>
    <col min="7167" max="7167" width="9.109375" style="45" customWidth="1"/>
    <col min="7168" max="7168" width="11.21875" style="45" customWidth="1"/>
    <col min="7169" max="7169" width="12.44140625" style="45" customWidth="1"/>
    <col min="7170" max="7170" width="6.33203125" style="45" customWidth="1"/>
    <col min="7171" max="7171" width="10.21875" style="45" customWidth="1"/>
    <col min="7172" max="7172" width="13.21875" style="45" customWidth="1"/>
    <col min="7173" max="7173" width="10" style="45" customWidth="1"/>
    <col min="7174" max="7174" width="11.44140625" style="45" customWidth="1"/>
    <col min="7175" max="7176" width="9" style="45"/>
    <col min="7177" max="7177" width="9.44140625" style="45" customWidth="1"/>
    <col min="7178" max="7420" width="9" style="45"/>
    <col min="7421" max="7421" width="4.77734375" style="45" customWidth="1"/>
    <col min="7422" max="7422" width="5.44140625" style="45" customWidth="1"/>
    <col min="7423" max="7423" width="9.109375" style="45" customWidth="1"/>
    <col min="7424" max="7424" width="11.21875" style="45" customWidth="1"/>
    <col min="7425" max="7425" width="12.44140625" style="45" customWidth="1"/>
    <col min="7426" max="7426" width="6.33203125" style="45" customWidth="1"/>
    <col min="7427" max="7427" width="10.21875" style="45" customWidth="1"/>
    <col min="7428" max="7428" width="13.21875" style="45" customWidth="1"/>
    <col min="7429" max="7429" width="10" style="45" customWidth="1"/>
    <col min="7430" max="7430" width="11.44140625" style="45" customWidth="1"/>
    <col min="7431" max="7432" width="9" style="45"/>
    <col min="7433" max="7433" width="9.44140625" style="45" customWidth="1"/>
    <col min="7434" max="7676" width="9" style="45"/>
    <col min="7677" max="7677" width="4.77734375" style="45" customWidth="1"/>
    <col min="7678" max="7678" width="5.44140625" style="45" customWidth="1"/>
    <col min="7679" max="7679" width="9.109375" style="45" customWidth="1"/>
    <col min="7680" max="7680" width="11.21875" style="45" customWidth="1"/>
    <col min="7681" max="7681" width="12.44140625" style="45" customWidth="1"/>
    <col min="7682" max="7682" width="6.33203125" style="45" customWidth="1"/>
    <col min="7683" max="7683" width="10.21875" style="45" customWidth="1"/>
    <col min="7684" max="7684" width="13.21875" style="45" customWidth="1"/>
    <col min="7685" max="7685" width="10" style="45" customWidth="1"/>
    <col min="7686" max="7686" width="11.44140625" style="45" customWidth="1"/>
    <col min="7687" max="7688" width="9" style="45"/>
    <col min="7689" max="7689" width="9.44140625" style="45" customWidth="1"/>
    <col min="7690" max="7932" width="9" style="45"/>
    <col min="7933" max="7933" width="4.77734375" style="45" customWidth="1"/>
    <col min="7934" max="7934" width="5.44140625" style="45" customWidth="1"/>
    <col min="7935" max="7935" width="9.109375" style="45" customWidth="1"/>
    <col min="7936" max="7936" width="11.21875" style="45" customWidth="1"/>
    <col min="7937" max="7937" width="12.44140625" style="45" customWidth="1"/>
    <col min="7938" max="7938" width="6.33203125" style="45" customWidth="1"/>
    <col min="7939" max="7939" width="10.21875" style="45" customWidth="1"/>
    <col min="7940" max="7940" width="13.21875" style="45" customWidth="1"/>
    <col min="7941" max="7941" width="10" style="45" customWidth="1"/>
    <col min="7942" max="7942" width="11.44140625" style="45" customWidth="1"/>
    <col min="7943" max="7944" width="9" style="45"/>
    <col min="7945" max="7945" width="9.44140625" style="45" customWidth="1"/>
    <col min="7946" max="8188" width="9" style="45"/>
    <col min="8189" max="8189" width="4.77734375" style="45" customWidth="1"/>
    <col min="8190" max="8190" width="5.44140625" style="45" customWidth="1"/>
    <col min="8191" max="8191" width="9.109375" style="45" customWidth="1"/>
    <col min="8192" max="8192" width="11.21875" style="45" customWidth="1"/>
    <col min="8193" max="8193" width="12.44140625" style="45" customWidth="1"/>
    <col min="8194" max="8194" width="6.33203125" style="45" customWidth="1"/>
    <col min="8195" max="8195" width="10.21875" style="45" customWidth="1"/>
    <col min="8196" max="8196" width="13.21875" style="45" customWidth="1"/>
    <col min="8197" max="8197" width="10" style="45" customWidth="1"/>
    <col min="8198" max="8198" width="11.44140625" style="45" customWidth="1"/>
    <col min="8199" max="8200" width="9" style="45"/>
    <col min="8201" max="8201" width="9.44140625" style="45" customWidth="1"/>
    <col min="8202" max="8444" width="9" style="45"/>
    <col min="8445" max="8445" width="4.77734375" style="45" customWidth="1"/>
    <col min="8446" max="8446" width="5.44140625" style="45" customWidth="1"/>
    <col min="8447" max="8447" width="9.109375" style="45" customWidth="1"/>
    <col min="8448" max="8448" width="11.21875" style="45" customWidth="1"/>
    <col min="8449" max="8449" width="12.44140625" style="45" customWidth="1"/>
    <col min="8450" max="8450" width="6.33203125" style="45" customWidth="1"/>
    <col min="8451" max="8451" width="10.21875" style="45" customWidth="1"/>
    <col min="8452" max="8452" width="13.21875" style="45" customWidth="1"/>
    <col min="8453" max="8453" width="10" style="45" customWidth="1"/>
    <col min="8454" max="8454" width="11.44140625" style="45" customWidth="1"/>
    <col min="8455" max="8456" width="9" style="45"/>
    <col min="8457" max="8457" width="9.44140625" style="45" customWidth="1"/>
    <col min="8458" max="8700" width="9" style="45"/>
    <col min="8701" max="8701" width="4.77734375" style="45" customWidth="1"/>
    <col min="8702" max="8702" width="5.44140625" style="45" customWidth="1"/>
    <col min="8703" max="8703" width="9.109375" style="45" customWidth="1"/>
    <col min="8704" max="8704" width="11.21875" style="45" customWidth="1"/>
    <col min="8705" max="8705" width="12.44140625" style="45" customWidth="1"/>
    <col min="8706" max="8706" width="6.33203125" style="45" customWidth="1"/>
    <col min="8707" max="8707" width="10.21875" style="45" customWidth="1"/>
    <col min="8708" max="8708" width="13.21875" style="45" customWidth="1"/>
    <col min="8709" max="8709" width="10" style="45" customWidth="1"/>
    <col min="8710" max="8710" width="11.44140625" style="45" customWidth="1"/>
    <col min="8711" max="8712" width="9" style="45"/>
    <col min="8713" max="8713" width="9.44140625" style="45" customWidth="1"/>
    <col min="8714" max="8956" width="9" style="45"/>
    <col min="8957" max="8957" width="4.77734375" style="45" customWidth="1"/>
    <col min="8958" max="8958" width="5.44140625" style="45" customWidth="1"/>
    <col min="8959" max="8959" width="9.109375" style="45" customWidth="1"/>
    <col min="8960" max="8960" width="11.21875" style="45" customWidth="1"/>
    <col min="8961" max="8961" width="12.44140625" style="45" customWidth="1"/>
    <col min="8962" max="8962" width="6.33203125" style="45" customWidth="1"/>
    <col min="8963" max="8963" width="10.21875" style="45" customWidth="1"/>
    <col min="8964" max="8964" width="13.21875" style="45" customWidth="1"/>
    <col min="8965" max="8965" width="10" style="45" customWidth="1"/>
    <col min="8966" max="8966" width="11.44140625" style="45" customWidth="1"/>
    <col min="8967" max="8968" width="9" style="45"/>
    <col min="8969" max="8969" width="9.44140625" style="45" customWidth="1"/>
    <col min="8970" max="9212" width="9" style="45"/>
    <col min="9213" max="9213" width="4.77734375" style="45" customWidth="1"/>
    <col min="9214" max="9214" width="5.44140625" style="45" customWidth="1"/>
    <col min="9215" max="9215" width="9.109375" style="45" customWidth="1"/>
    <col min="9216" max="9216" width="11.21875" style="45" customWidth="1"/>
    <col min="9217" max="9217" width="12.44140625" style="45" customWidth="1"/>
    <col min="9218" max="9218" width="6.33203125" style="45" customWidth="1"/>
    <col min="9219" max="9219" width="10.21875" style="45" customWidth="1"/>
    <col min="9220" max="9220" width="13.21875" style="45" customWidth="1"/>
    <col min="9221" max="9221" width="10" style="45" customWidth="1"/>
    <col min="9222" max="9222" width="11.44140625" style="45" customWidth="1"/>
    <col min="9223" max="9224" width="9" style="45"/>
    <col min="9225" max="9225" width="9.44140625" style="45" customWidth="1"/>
    <col min="9226" max="9468" width="9" style="45"/>
    <col min="9469" max="9469" width="4.77734375" style="45" customWidth="1"/>
    <col min="9470" max="9470" width="5.44140625" style="45" customWidth="1"/>
    <col min="9471" max="9471" width="9.109375" style="45" customWidth="1"/>
    <col min="9472" max="9472" width="11.21875" style="45" customWidth="1"/>
    <col min="9473" max="9473" width="12.44140625" style="45" customWidth="1"/>
    <col min="9474" max="9474" width="6.33203125" style="45" customWidth="1"/>
    <col min="9475" max="9475" width="10.21875" style="45" customWidth="1"/>
    <col min="9476" max="9476" width="13.21875" style="45" customWidth="1"/>
    <col min="9477" max="9477" width="10" style="45" customWidth="1"/>
    <col min="9478" max="9478" width="11.44140625" style="45" customWidth="1"/>
    <col min="9479" max="9480" width="9" style="45"/>
    <col min="9481" max="9481" width="9.44140625" style="45" customWidth="1"/>
    <col min="9482" max="9724" width="9" style="45"/>
    <col min="9725" max="9725" width="4.77734375" style="45" customWidth="1"/>
    <col min="9726" max="9726" width="5.44140625" style="45" customWidth="1"/>
    <col min="9727" max="9727" width="9.109375" style="45" customWidth="1"/>
    <col min="9728" max="9728" width="11.21875" style="45" customWidth="1"/>
    <col min="9729" max="9729" width="12.44140625" style="45" customWidth="1"/>
    <col min="9730" max="9730" width="6.33203125" style="45" customWidth="1"/>
    <col min="9731" max="9731" width="10.21875" style="45" customWidth="1"/>
    <col min="9732" max="9732" width="13.21875" style="45" customWidth="1"/>
    <col min="9733" max="9733" width="10" style="45" customWidth="1"/>
    <col min="9734" max="9734" width="11.44140625" style="45" customWidth="1"/>
    <col min="9735" max="9736" width="9" style="45"/>
    <col min="9737" max="9737" width="9.44140625" style="45" customWidth="1"/>
    <col min="9738" max="9980" width="9" style="45"/>
    <col min="9981" max="9981" width="4.77734375" style="45" customWidth="1"/>
    <col min="9982" max="9982" width="5.44140625" style="45" customWidth="1"/>
    <col min="9983" max="9983" width="9.109375" style="45" customWidth="1"/>
    <col min="9984" max="9984" width="11.21875" style="45" customWidth="1"/>
    <col min="9985" max="9985" width="12.44140625" style="45" customWidth="1"/>
    <col min="9986" max="9986" width="6.33203125" style="45" customWidth="1"/>
    <col min="9987" max="9987" width="10.21875" style="45" customWidth="1"/>
    <col min="9988" max="9988" width="13.21875" style="45" customWidth="1"/>
    <col min="9989" max="9989" width="10" style="45" customWidth="1"/>
    <col min="9990" max="9990" width="11.44140625" style="45" customWidth="1"/>
    <col min="9991" max="9992" width="9" style="45"/>
    <col min="9993" max="9993" width="9.44140625" style="45" customWidth="1"/>
    <col min="9994" max="10236" width="9" style="45"/>
    <col min="10237" max="10237" width="4.77734375" style="45" customWidth="1"/>
    <col min="10238" max="10238" width="5.44140625" style="45" customWidth="1"/>
    <col min="10239" max="10239" width="9.109375" style="45" customWidth="1"/>
    <col min="10240" max="10240" width="11.21875" style="45" customWidth="1"/>
    <col min="10241" max="10241" width="12.44140625" style="45" customWidth="1"/>
    <col min="10242" max="10242" width="6.33203125" style="45" customWidth="1"/>
    <col min="10243" max="10243" width="10.21875" style="45" customWidth="1"/>
    <col min="10244" max="10244" width="13.21875" style="45" customWidth="1"/>
    <col min="10245" max="10245" width="10" style="45" customWidth="1"/>
    <col min="10246" max="10246" width="11.44140625" style="45" customWidth="1"/>
    <col min="10247" max="10248" width="9" style="45"/>
    <col min="10249" max="10249" width="9.44140625" style="45" customWidth="1"/>
    <col min="10250" max="10492" width="9" style="45"/>
    <col min="10493" max="10493" width="4.77734375" style="45" customWidth="1"/>
    <col min="10494" max="10494" width="5.44140625" style="45" customWidth="1"/>
    <col min="10495" max="10495" width="9.109375" style="45" customWidth="1"/>
    <col min="10496" max="10496" width="11.21875" style="45" customWidth="1"/>
    <col min="10497" max="10497" width="12.44140625" style="45" customWidth="1"/>
    <col min="10498" max="10498" width="6.33203125" style="45" customWidth="1"/>
    <col min="10499" max="10499" width="10.21875" style="45" customWidth="1"/>
    <col min="10500" max="10500" width="13.21875" style="45" customWidth="1"/>
    <col min="10501" max="10501" width="10" style="45" customWidth="1"/>
    <col min="10502" max="10502" width="11.44140625" style="45" customWidth="1"/>
    <col min="10503" max="10504" width="9" style="45"/>
    <col min="10505" max="10505" width="9.44140625" style="45" customWidth="1"/>
    <col min="10506" max="10748" width="9" style="45"/>
    <col min="10749" max="10749" width="4.77734375" style="45" customWidth="1"/>
    <col min="10750" max="10750" width="5.44140625" style="45" customWidth="1"/>
    <col min="10751" max="10751" width="9.109375" style="45" customWidth="1"/>
    <col min="10752" max="10752" width="11.21875" style="45" customWidth="1"/>
    <col min="10753" max="10753" width="12.44140625" style="45" customWidth="1"/>
    <col min="10754" max="10754" width="6.33203125" style="45" customWidth="1"/>
    <col min="10755" max="10755" width="10.21875" style="45" customWidth="1"/>
    <col min="10756" max="10756" width="13.21875" style="45" customWidth="1"/>
    <col min="10757" max="10757" width="10" style="45" customWidth="1"/>
    <col min="10758" max="10758" width="11.44140625" style="45" customWidth="1"/>
    <col min="10759" max="10760" width="9" style="45"/>
    <col min="10761" max="10761" width="9.44140625" style="45" customWidth="1"/>
    <col min="10762" max="11004" width="9" style="45"/>
    <col min="11005" max="11005" width="4.77734375" style="45" customWidth="1"/>
    <col min="11006" max="11006" width="5.44140625" style="45" customWidth="1"/>
    <col min="11007" max="11007" width="9.109375" style="45" customWidth="1"/>
    <col min="11008" max="11008" width="11.21875" style="45" customWidth="1"/>
    <col min="11009" max="11009" width="12.44140625" style="45" customWidth="1"/>
    <col min="11010" max="11010" width="6.33203125" style="45" customWidth="1"/>
    <col min="11011" max="11011" width="10.21875" style="45" customWidth="1"/>
    <col min="11012" max="11012" width="13.21875" style="45" customWidth="1"/>
    <col min="11013" max="11013" width="10" style="45" customWidth="1"/>
    <col min="11014" max="11014" width="11.44140625" style="45" customWidth="1"/>
    <col min="11015" max="11016" width="9" style="45"/>
    <col min="11017" max="11017" width="9.44140625" style="45" customWidth="1"/>
    <col min="11018" max="11260" width="9" style="45"/>
    <col min="11261" max="11261" width="4.77734375" style="45" customWidth="1"/>
    <col min="11262" max="11262" width="5.44140625" style="45" customWidth="1"/>
    <col min="11263" max="11263" width="9.109375" style="45" customWidth="1"/>
    <col min="11264" max="11264" width="11.21875" style="45" customWidth="1"/>
    <col min="11265" max="11265" width="12.44140625" style="45" customWidth="1"/>
    <col min="11266" max="11266" width="6.33203125" style="45" customWidth="1"/>
    <col min="11267" max="11267" width="10.21875" style="45" customWidth="1"/>
    <col min="11268" max="11268" width="13.21875" style="45" customWidth="1"/>
    <col min="11269" max="11269" width="10" style="45" customWidth="1"/>
    <col min="11270" max="11270" width="11.44140625" style="45" customWidth="1"/>
    <col min="11271" max="11272" width="9" style="45"/>
    <col min="11273" max="11273" width="9.44140625" style="45" customWidth="1"/>
    <col min="11274" max="11516" width="9" style="45"/>
    <col min="11517" max="11517" width="4.77734375" style="45" customWidth="1"/>
    <col min="11518" max="11518" width="5.44140625" style="45" customWidth="1"/>
    <col min="11519" max="11519" width="9.109375" style="45" customWidth="1"/>
    <col min="11520" max="11520" width="11.21875" style="45" customWidth="1"/>
    <col min="11521" max="11521" width="12.44140625" style="45" customWidth="1"/>
    <col min="11522" max="11522" width="6.33203125" style="45" customWidth="1"/>
    <col min="11523" max="11523" width="10.21875" style="45" customWidth="1"/>
    <col min="11524" max="11524" width="13.21875" style="45" customWidth="1"/>
    <col min="11525" max="11525" width="10" style="45" customWidth="1"/>
    <col min="11526" max="11526" width="11.44140625" style="45" customWidth="1"/>
    <col min="11527" max="11528" width="9" style="45"/>
    <col min="11529" max="11529" width="9.44140625" style="45" customWidth="1"/>
    <col min="11530" max="11772" width="9" style="45"/>
    <col min="11773" max="11773" width="4.77734375" style="45" customWidth="1"/>
    <col min="11774" max="11774" width="5.44140625" style="45" customWidth="1"/>
    <col min="11775" max="11775" width="9.109375" style="45" customWidth="1"/>
    <col min="11776" max="11776" width="11.21875" style="45" customWidth="1"/>
    <col min="11777" max="11777" width="12.44140625" style="45" customWidth="1"/>
    <col min="11778" max="11778" width="6.33203125" style="45" customWidth="1"/>
    <col min="11779" max="11779" width="10.21875" style="45" customWidth="1"/>
    <col min="11780" max="11780" width="13.21875" style="45" customWidth="1"/>
    <col min="11781" max="11781" width="10" style="45" customWidth="1"/>
    <col min="11782" max="11782" width="11.44140625" style="45" customWidth="1"/>
    <col min="11783" max="11784" width="9" style="45"/>
    <col min="11785" max="11785" width="9.44140625" style="45" customWidth="1"/>
    <col min="11786" max="12028" width="9" style="45"/>
    <col min="12029" max="12029" width="4.77734375" style="45" customWidth="1"/>
    <col min="12030" max="12030" width="5.44140625" style="45" customWidth="1"/>
    <col min="12031" max="12031" width="9.109375" style="45" customWidth="1"/>
    <col min="12032" max="12032" width="11.21875" style="45" customWidth="1"/>
    <col min="12033" max="12033" width="12.44140625" style="45" customWidth="1"/>
    <col min="12034" max="12034" width="6.33203125" style="45" customWidth="1"/>
    <col min="12035" max="12035" width="10.21875" style="45" customWidth="1"/>
    <col min="12036" max="12036" width="13.21875" style="45" customWidth="1"/>
    <col min="12037" max="12037" width="10" style="45" customWidth="1"/>
    <col min="12038" max="12038" width="11.44140625" style="45" customWidth="1"/>
    <col min="12039" max="12040" width="9" style="45"/>
    <col min="12041" max="12041" width="9.44140625" style="45" customWidth="1"/>
    <col min="12042" max="12284" width="9" style="45"/>
    <col min="12285" max="12285" width="4.77734375" style="45" customWidth="1"/>
    <col min="12286" max="12286" width="5.44140625" style="45" customWidth="1"/>
    <col min="12287" max="12287" width="9.109375" style="45" customWidth="1"/>
    <col min="12288" max="12288" width="11.21875" style="45" customWidth="1"/>
    <col min="12289" max="12289" width="12.44140625" style="45" customWidth="1"/>
    <col min="12290" max="12290" width="6.33203125" style="45" customWidth="1"/>
    <col min="12291" max="12291" width="10.21875" style="45" customWidth="1"/>
    <col min="12292" max="12292" width="13.21875" style="45" customWidth="1"/>
    <col min="12293" max="12293" width="10" style="45" customWidth="1"/>
    <col min="12294" max="12294" width="11.44140625" style="45" customWidth="1"/>
    <col min="12295" max="12296" width="9" style="45"/>
    <col min="12297" max="12297" width="9.44140625" style="45" customWidth="1"/>
    <col min="12298" max="12540" width="9" style="45"/>
    <col min="12541" max="12541" width="4.77734375" style="45" customWidth="1"/>
    <col min="12542" max="12542" width="5.44140625" style="45" customWidth="1"/>
    <col min="12543" max="12543" width="9.109375" style="45" customWidth="1"/>
    <col min="12544" max="12544" width="11.21875" style="45" customWidth="1"/>
    <col min="12545" max="12545" width="12.44140625" style="45" customWidth="1"/>
    <col min="12546" max="12546" width="6.33203125" style="45" customWidth="1"/>
    <col min="12547" max="12547" width="10.21875" style="45" customWidth="1"/>
    <col min="12548" max="12548" width="13.21875" style="45" customWidth="1"/>
    <col min="12549" max="12549" width="10" style="45" customWidth="1"/>
    <col min="12550" max="12550" width="11.44140625" style="45" customWidth="1"/>
    <col min="12551" max="12552" width="9" style="45"/>
    <col min="12553" max="12553" width="9.44140625" style="45" customWidth="1"/>
    <col min="12554" max="12796" width="9" style="45"/>
    <col min="12797" max="12797" width="4.77734375" style="45" customWidth="1"/>
    <col min="12798" max="12798" width="5.44140625" style="45" customWidth="1"/>
    <col min="12799" max="12799" width="9.109375" style="45" customWidth="1"/>
    <col min="12800" max="12800" width="11.21875" style="45" customWidth="1"/>
    <col min="12801" max="12801" width="12.44140625" style="45" customWidth="1"/>
    <col min="12802" max="12802" width="6.33203125" style="45" customWidth="1"/>
    <col min="12803" max="12803" width="10.21875" style="45" customWidth="1"/>
    <col min="12804" max="12804" width="13.21875" style="45" customWidth="1"/>
    <col min="12805" max="12805" width="10" style="45" customWidth="1"/>
    <col min="12806" max="12806" width="11.44140625" style="45" customWidth="1"/>
    <col min="12807" max="12808" width="9" style="45"/>
    <col min="12809" max="12809" width="9.44140625" style="45" customWidth="1"/>
    <col min="12810" max="13052" width="9" style="45"/>
    <col min="13053" max="13053" width="4.77734375" style="45" customWidth="1"/>
    <col min="13054" max="13054" width="5.44140625" style="45" customWidth="1"/>
    <col min="13055" max="13055" width="9.109375" style="45" customWidth="1"/>
    <col min="13056" max="13056" width="11.21875" style="45" customWidth="1"/>
    <col min="13057" max="13057" width="12.44140625" style="45" customWidth="1"/>
    <col min="13058" max="13058" width="6.33203125" style="45" customWidth="1"/>
    <col min="13059" max="13059" width="10.21875" style="45" customWidth="1"/>
    <col min="13060" max="13060" width="13.21875" style="45" customWidth="1"/>
    <col min="13061" max="13061" width="10" style="45" customWidth="1"/>
    <col min="13062" max="13062" width="11.44140625" style="45" customWidth="1"/>
    <col min="13063" max="13064" width="9" style="45"/>
    <col min="13065" max="13065" width="9.44140625" style="45" customWidth="1"/>
    <col min="13066" max="13308" width="9" style="45"/>
    <col min="13309" max="13309" width="4.77734375" style="45" customWidth="1"/>
    <col min="13310" max="13310" width="5.44140625" style="45" customWidth="1"/>
    <col min="13311" max="13311" width="9.109375" style="45" customWidth="1"/>
    <col min="13312" max="13312" width="11.21875" style="45" customWidth="1"/>
    <col min="13313" max="13313" width="12.44140625" style="45" customWidth="1"/>
    <col min="13314" max="13314" width="6.33203125" style="45" customWidth="1"/>
    <col min="13315" max="13315" width="10.21875" style="45" customWidth="1"/>
    <col min="13316" max="13316" width="13.21875" style="45" customWidth="1"/>
    <col min="13317" max="13317" width="10" style="45" customWidth="1"/>
    <col min="13318" max="13318" width="11.44140625" style="45" customWidth="1"/>
    <col min="13319" max="13320" width="9" style="45"/>
    <col min="13321" max="13321" width="9.44140625" style="45" customWidth="1"/>
    <col min="13322" max="13564" width="9" style="45"/>
    <col min="13565" max="13565" width="4.77734375" style="45" customWidth="1"/>
    <col min="13566" max="13566" width="5.44140625" style="45" customWidth="1"/>
    <col min="13567" max="13567" width="9.109375" style="45" customWidth="1"/>
    <col min="13568" max="13568" width="11.21875" style="45" customWidth="1"/>
    <col min="13569" max="13569" width="12.44140625" style="45" customWidth="1"/>
    <col min="13570" max="13570" width="6.33203125" style="45" customWidth="1"/>
    <col min="13571" max="13571" width="10.21875" style="45" customWidth="1"/>
    <col min="13572" max="13572" width="13.21875" style="45" customWidth="1"/>
    <col min="13573" max="13573" width="10" style="45" customWidth="1"/>
    <col min="13574" max="13574" width="11.44140625" style="45" customWidth="1"/>
    <col min="13575" max="13576" width="9" style="45"/>
    <col min="13577" max="13577" width="9.44140625" style="45" customWidth="1"/>
    <col min="13578" max="13820" width="9" style="45"/>
    <col min="13821" max="13821" width="4.77734375" style="45" customWidth="1"/>
    <col min="13822" max="13822" width="5.44140625" style="45" customWidth="1"/>
    <col min="13823" max="13823" width="9.109375" style="45" customWidth="1"/>
    <col min="13824" max="13824" width="11.21875" style="45" customWidth="1"/>
    <col min="13825" max="13825" width="12.44140625" style="45" customWidth="1"/>
    <col min="13826" max="13826" width="6.33203125" style="45" customWidth="1"/>
    <col min="13827" max="13827" width="10.21875" style="45" customWidth="1"/>
    <col min="13828" max="13828" width="13.21875" style="45" customWidth="1"/>
    <col min="13829" max="13829" width="10" style="45" customWidth="1"/>
    <col min="13830" max="13830" width="11.44140625" style="45" customWidth="1"/>
    <col min="13831" max="13832" width="9" style="45"/>
    <col min="13833" max="13833" width="9.44140625" style="45" customWidth="1"/>
    <col min="13834" max="14076" width="9" style="45"/>
    <col min="14077" max="14077" width="4.77734375" style="45" customWidth="1"/>
    <col min="14078" max="14078" width="5.44140625" style="45" customWidth="1"/>
    <col min="14079" max="14079" width="9.109375" style="45" customWidth="1"/>
    <col min="14080" max="14080" width="11.21875" style="45" customWidth="1"/>
    <col min="14081" max="14081" width="12.44140625" style="45" customWidth="1"/>
    <col min="14082" max="14082" width="6.33203125" style="45" customWidth="1"/>
    <col min="14083" max="14083" width="10.21875" style="45" customWidth="1"/>
    <col min="14084" max="14084" width="13.21875" style="45" customWidth="1"/>
    <col min="14085" max="14085" width="10" style="45" customWidth="1"/>
    <col min="14086" max="14086" width="11.44140625" style="45" customWidth="1"/>
    <col min="14087" max="14088" width="9" style="45"/>
    <col min="14089" max="14089" width="9.44140625" style="45" customWidth="1"/>
    <col min="14090" max="14332" width="9" style="45"/>
    <col min="14333" max="14333" width="4.77734375" style="45" customWidth="1"/>
    <col min="14334" max="14334" width="5.44140625" style="45" customWidth="1"/>
    <col min="14335" max="14335" width="9.109375" style="45" customWidth="1"/>
    <col min="14336" max="14336" width="11.21875" style="45" customWidth="1"/>
    <col min="14337" max="14337" width="12.44140625" style="45" customWidth="1"/>
    <col min="14338" max="14338" width="6.33203125" style="45" customWidth="1"/>
    <col min="14339" max="14339" width="10.21875" style="45" customWidth="1"/>
    <col min="14340" max="14340" width="13.21875" style="45" customWidth="1"/>
    <col min="14341" max="14341" width="10" style="45" customWidth="1"/>
    <col min="14342" max="14342" width="11.44140625" style="45" customWidth="1"/>
    <col min="14343" max="14344" width="9" style="45"/>
    <col min="14345" max="14345" width="9.44140625" style="45" customWidth="1"/>
    <col min="14346" max="14588" width="9" style="45"/>
    <col min="14589" max="14589" width="4.77734375" style="45" customWidth="1"/>
    <col min="14590" max="14590" width="5.44140625" style="45" customWidth="1"/>
    <col min="14591" max="14591" width="9.109375" style="45" customWidth="1"/>
    <col min="14592" max="14592" width="11.21875" style="45" customWidth="1"/>
    <col min="14593" max="14593" width="12.44140625" style="45" customWidth="1"/>
    <col min="14594" max="14594" width="6.33203125" style="45" customWidth="1"/>
    <col min="14595" max="14595" width="10.21875" style="45" customWidth="1"/>
    <col min="14596" max="14596" width="13.21875" style="45" customWidth="1"/>
    <col min="14597" max="14597" width="10" style="45" customWidth="1"/>
    <col min="14598" max="14598" width="11.44140625" style="45" customWidth="1"/>
    <col min="14599" max="14600" width="9" style="45"/>
    <col min="14601" max="14601" width="9.44140625" style="45" customWidth="1"/>
    <col min="14602" max="14844" width="9" style="45"/>
    <col min="14845" max="14845" width="4.77734375" style="45" customWidth="1"/>
    <col min="14846" max="14846" width="5.44140625" style="45" customWidth="1"/>
    <col min="14847" max="14847" width="9.109375" style="45" customWidth="1"/>
    <col min="14848" max="14848" width="11.21875" style="45" customWidth="1"/>
    <col min="14849" max="14849" width="12.44140625" style="45" customWidth="1"/>
    <col min="14850" max="14850" width="6.33203125" style="45" customWidth="1"/>
    <col min="14851" max="14851" width="10.21875" style="45" customWidth="1"/>
    <col min="14852" max="14852" width="13.21875" style="45" customWidth="1"/>
    <col min="14853" max="14853" width="10" style="45" customWidth="1"/>
    <col min="14854" max="14854" width="11.44140625" style="45" customWidth="1"/>
    <col min="14855" max="14856" width="9" style="45"/>
    <col min="14857" max="14857" width="9.44140625" style="45" customWidth="1"/>
    <col min="14858" max="15100" width="9" style="45"/>
    <col min="15101" max="15101" width="4.77734375" style="45" customWidth="1"/>
    <col min="15102" max="15102" width="5.44140625" style="45" customWidth="1"/>
    <col min="15103" max="15103" width="9.109375" style="45" customWidth="1"/>
    <col min="15104" max="15104" width="11.21875" style="45" customWidth="1"/>
    <col min="15105" max="15105" width="12.44140625" style="45" customWidth="1"/>
    <col min="15106" max="15106" width="6.33203125" style="45" customWidth="1"/>
    <col min="15107" max="15107" width="10.21875" style="45" customWidth="1"/>
    <col min="15108" max="15108" width="13.21875" style="45" customWidth="1"/>
    <col min="15109" max="15109" width="10" style="45" customWidth="1"/>
    <col min="15110" max="15110" width="11.44140625" style="45" customWidth="1"/>
    <col min="15111" max="15112" width="9" style="45"/>
    <col min="15113" max="15113" width="9.44140625" style="45" customWidth="1"/>
    <col min="15114" max="15356" width="9" style="45"/>
    <col min="15357" max="15357" width="4.77734375" style="45" customWidth="1"/>
    <col min="15358" max="15358" width="5.44140625" style="45" customWidth="1"/>
    <col min="15359" max="15359" width="9.109375" style="45" customWidth="1"/>
    <col min="15360" max="15360" width="11.21875" style="45" customWidth="1"/>
    <col min="15361" max="15361" width="12.44140625" style="45" customWidth="1"/>
    <col min="15362" max="15362" width="6.33203125" style="45" customWidth="1"/>
    <col min="15363" max="15363" width="10.21875" style="45" customWidth="1"/>
    <col min="15364" max="15364" width="13.21875" style="45" customWidth="1"/>
    <col min="15365" max="15365" width="10" style="45" customWidth="1"/>
    <col min="15366" max="15366" width="11.44140625" style="45" customWidth="1"/>
    <col min="15367" max="15368" width="9" style="45"/>
    <col min="15369" max="15369" width="9.44140625" style="45" customWidth="1"/>
    <col min="15370" max="15612" width="9" style="45"/>
    <col min="15613" max="15613" width="4.77734375" style="45" customWidth="1"/>
    <col min="15614" max="15614" width="5.44140625" style="45" customWidth="1"/>
    <col min="15615" max="15615" width="9.109375" style="45" customWidth="1"/>
    <col min="15616" max="15616" width="11.21875" style="45" customWidth="1"/>
    <col min="15617" max="15617" width="12.44140625" style="45" customWidth="1"/>
    <col min="15618" max="15618" width="6.33203125" style="45" customWidth="1"/>
    <col min="15619" max="15619" width="10.21875" style="45" customWidth="1"/>
    <col min="15620" max="15620" width="13.21875" style="45" customWidth="1"/>
    <col min="15621" max="15621" width="10" style="45" customWidth="1"/>
    <col min="15622" max="15622" width="11.44140625" style="45" customWidth="1"/>
    <col min="15623" max="15624" width="9" style="45"/>
    <col min="15625" max="15625" width="9.44140625" style="45" customWidth="1"/>
    <col min="15626" max="15868" width="9" style="45"/>
    <col min="15869" max="15869" width="4.77734375" style="45" customWidth="1"/>
    <col min="15870" max="15870" width="5.44140625" style="45" customWidth="1"/>
    <col min="15871" max="15871" width="9.109375" style="45" customWidth="1"/>
    <col min="15872" max="15872" width="11.21875" style="45" customWidth="1"/>
    <col min="15873" max="15873" width="12.44140625" style="45" customWidth="1"/>
    <col min="15874" max="15874" width="6.33203125" style="45" customWidth="1"/>
    <col min="15875" max="15875" width="10.21875" style="45" customWidth="1"/>
    <col min="15876" max="15876" width="13.21875" style="45" customWidth="1"/>
    <col min="15877" max="15877" width="10" style="45" customWidth="1"/>
    <col min="15878" max="15878" width="11.44140625" style="45" customWidth="1"/>
    <col min="15879" max="15880" width="9" style="45"/>
    <col min="15881" max="15881" width="9.44140625" style="45" customWidth="1"/>
    <col min="15882" max="16124" width="9" style="45"/>
    <col min="16125" max="16125" width="4.77734375" style="45" customWidth="1"/>
    <col min="16126" max="16126" width="5.44140625" style="45" customWidth="1"/>
    <col min="16127" max="16127" width="9.109375" style="45" customWidth="1"/>
    <col min="16128" max="16128" width="11.21875" style="45" customWidth="1"/>
    <col min="16129" max="16129" width="12.44140625" style="45" customWidth="1"/>
    <col min="16130" max="16130" width="6.33203125" style="45" customWidth="1"/>
    <col min="16131" max="16131" width="10.21875" style="45" customWidth="1"/>
    <col min="16132" max="16132" width="13.21875" style="45" customWidth="1"/>
    <col min="16133" max="16133" width="10" style="45" customWidth="1"/>
    <col min="16134" max="16134" width="11.44140625" style="45" customWidth="1"/>
    <col min="16135" max="16136" width="9" style="45"/>
    <col min="16137" max="16137" width="9.44140625" style="45" customWidth="1"/>
    <col min="16138" max="16384" width="9" style="45"/>
  </cols>
  <sheetData>
    <row r="1" spans="1:9" ht="22.2">
      <c r="A1" s="33" t="s">
        <v>195</v>
      </c>
    </row>
    <row r="2" spans="1:9" ht="68.25" customHeight="1">
      <c r="A2" s="129" t="s">
        <v>194</v>
      </c>
      <c r="B2" s="129"/>
      <c r="C2" s="129"/>
      <c r="D2" s="129"/>
      <c r="E2" s="129"/>
      <c r="F2" s="129"/>
    </row>
    <row r="3" spans="1:9" s="46" customFormat="1" ht="18.75" customHeight="1" thickBot="1">
      <c r="A3" s="129"/>
      <c r="B3" s="129"/>
      <c r="C3" s="129"/>
      <c r="D3" s="129"/>
      <c r="E3" s="129"/>
      <c r="F3" s="129"/>
    </row>
    <row r="4" spans="1:9" s="46" customFormat="1" ht="50.25" customHeight="1">
      <c r="A4" s="165" t="s">
        <v>75</v>
      </c>
      <c r="B4" s="167" t="s">
        <v>76</v>
      </c>
      <c r="C4" s="168"/>
      <c r="D4" s="171" t="s">
        <v>168</v>
      </c>
      <c r="E4" s="172"/>
      <c r="F4" s="173" t="s">
        <v>77</v>
      </c>
    </row>
    <row r="5" spans="1:9" s="46" customFormat="1" ht="50.25" customHeight="1">
      <c r="A5" s="166"/>
      <c r="B5" s="169"/>
      <c r="C5" s="170"/>
      <c r="D5" s="102" t="s">
        <v>2</v>
      </c>
      <c r="E5" s="102" t="s">
        <v>165</v>
      </c>
      <c r="F5" s="174"/>
    </row>
    <row r="6" spans="1:9" s="46" customFormat="1" ht="16.5" customHeight="1">
      <c r="A6" s="87">
        <v>1</v>
      </c>
      <c r="B6" s="177" t="s">
        <v>158</v>
      </c>
      <c r="C6" s="88" t="str">
        <f>[1]汾湖!B5</f>
        <v>大潮村</v>
      </c>
      <c r="D6" s="99">
        <f>[1]汾湖!G5</f>
        <v>836.38</v>
      </c>
      <c r="E6" s="104">
        <f>D6*168/10000</f>
        <v>14.051183999999999</v>
      </c>
      <c r="F6" s="47"/>
      <c r="I6" s="48"/>
    </row>
    <row r="7" spans="1:9" s="46" customFormat="1" ht="16.5" customHeight="1">
      <c r="A7" s="87">
        <v>2</v>
      </c>
      <c r="B7" s="178"/>
      <c r="C7" s="88" t="str">
        <f>[1]汾湖!B6</f>
        <v>雪巷村</v>
      </c>
      <c r="D7" s="99">
        <f>[1]汾湖!G6</f>
        <v>619.42999999999995</v>
      </c>
      <c r="E7" s="104">
        <f t="shared" ref="E7:E70" si="0">D7*168/10000</f>
        <v>10.406423999999999</v>
      </c>
      <c r="F7" s="47"/>
      <c r="I7" s="48"/>
    </row>
    <row r="8" spans="1:9" s="46" customFormat="1" ht="16.5" customHeight="1">
      <c r="A8" s="87">
        <v>3</v>
      </c>
      <c r="B8" s="178"/>
      <c r="C8" s="88" t="str">
        <f>[1]汾湖!B7</f>
        <v>蚬南村</v>
      </c>
      <c r="D8" s="99">
        <f>[1]汾湖!G7</f>
        <v>106</v>
      </c>
      <c r="E8" s="104">
        <f t="shared" si="0"/>
        <v>1.7807999999999999</v>
      </c>
      <c r="F8" s="47"/>
      <c r="I8" s="48"/>
    </row>
    <row r="9" spans="1:9" s="46" customFormat="1" ht="16.5" customHeight="1">
      <c r="A9" s="87">
        <v>4</v>
      </c>
      <c r="B9" s="178"/>
      <c r="C9" s="88" t="str">
        <f>[1]汾湖!B8</f>
        <v>群众村</v>
      </c>
      <c r="D9" s="99">
        <f>[1]汾湖!G8</f>
        <v>275</v>
      </c>
      <c r="E9" s="104">
        <f t="shared" si="0"/>
        <v>4.62</v>
      </c>
      <c r="F9" s="47"/>
      <c r="I9" s="48"/>
    </row>
    <row r="10" spans="1:9" s="46" customFormat="1" ht="16.5" customHeight="1">
      <c r="A10" s="87">
        <v>5</v>
      </c>
      <c r="B10" s="178"/>
      <c r="C10" s="88" t="str">
        <f>[1]汾湖!B9</f>
        <v>长胜村</v>
      </c>
      <c r="D10" s="99">
        <f>[1]汾湖!G9</f>
        <v>307</v>
      </c>
      <c r="E10" s="104">
        <f t="shared" si="0"/>
        <v>5.1576000000000004</v>
      </c>
      <c r="F10" s="47"/>
      <c r="I10" s="48"/>
    </row>
    <row r="11" spans="1:9" s="46" customFormat="1" ht="16.5" customHeight="1">
      <c r="A11" s="87">
        <v>6</v>
      </c>
      <c r="B11" s="178"/>
      <c r="C11" s="88" t="str">
        <f>[1]汾湖!B10</f>
        <v>跃进村</v>
      </c>
      <c r="D11" s="99">
        <f>[1]汾湖!G10</f>
        <v>570</v>
      </c>
      <c r="E11" s="104">
        <f t="shared" si="0"/>
        <v>9.5760000000000005</v>
      </c>
      <c r="F11" s="47"/>
      <c r="I11" s="48"/>
    </row>
    <row r="12" spans="1:9" s="46" customFormat="1" ht="16.5" customHeight="1">
      <c r="A12" s="87">
        <v>7</v>
      </c>
      <c r="B12" s="178"/>
      <c r="C12" s="88" t="str">
        <f>[1]汾湖!B11</f>
        <v>新钢村</v>
      </c>
      <c r="D12" s="99">
        <f>[1]汾湖!G11</f>
        <v>593</v>
      </c>
      <c r="E12" s="104">
        <f t="shared" si="0"/>
        <v>9.9624000000000006</v>
      </c>
      <c r="F12" s="47"/>
      <c r="I12" s="48"/>
    </row>
    <row r="13" spans="1:9" s="46" customFormat="1" ht="16.5" customHeight="1">
      <c r="A13" s="87">
        <v>8</v>
      </c>
      <c r="B13" s="178"/>
      <c r="C13" s="88" t="str">
        <f>[1]汾湖!B12</f>
        <v>杨文头村</v>
      </c>
      <c r="D13" s="99">
        <f>[1]汾湖!G12</f>
        <v>330.25</v>
      </c>
      <c r="E13" s="104">
        <f t="shared" si="0"/>
        <v>5.5481999999999996</v>
      </c>
      <c r="F13" s="47"/>
      <c r="I13" s="48"/>
    </row>
    <row r="14" spans="1:9" s="46" customFormat="1" ht="16.5" customHeight="1">
      <c r="A14" s="87">
        <v>9</v>
      </c>
      <c r="B14" s="178"/>
      <c r="C14" s="88" t="str">
        <f>[1]汾湖!B13</f>
        <v>红旗村</v>
      </c>
      <c r="D14" s="99">
        <f>[1]汾湖!G13</f>
        <v>391.7</v>
      </c>
      <c r="E14" s="104">
        <f t="shared" si="0"/>
        <v>6.5805599999999993</v>
      </c>
      <c r="F14" s="47"/>
      <c r="I14" s="48"/>
    </row>
    <row r="15" spans="1:9" s="46" customFormat="1" ht="16.5" customHeight="1">
      <c r="A15" s="87">
        <v>10</v>
      </c>
      <c r="B15" s="178"/>
      <c r="C15" s="88" t="str">
        <f>[1]汾湖!B14</f>
        <v>星谊村</v>
      </c>
      <c r="D15" s="99">
        <f>[1]汾湖!G14</f>
        <v>1409.1</v>
      </c>
      <c r="E15" s="104">
        <f t="shared" si="0"/>
        <v>23.672879999999999</v>
      </c>
      <c r="F15" s="47"/>
      <c r="I15" s="48"/>
    </row>
    <row r="16" spans="1:9" s="46" customFormat="1" ht="16.5" customHeight="1">
      <c r="A16" s="87">
        <v>11</v>
      </c>
      <c r="B16" s="178"/>
      <c r="C16" s="88" t="str">
        <f>[1]汾湖!B15</f>
        <v>梅石村</v>
      </c>
      <c r="D16" s="99">
        <f>[1]汾湖!G15</f>
        <v>1150.19</v>
      </c>
      <c r="E16" s="104">
        <f t="shared" si="0"/>
        <v>19.323192000000002</v>
      </c>
      <c r="F16" s="47"/>
      <c r="I16" s="48"/>
    </row>
    <row r="17" spans="1:9" s="46" customFormat="1" ht="16.5" customHeight="1">
      <c r="A17" s="87">
        <v>12</v>
      </c>
      <c r="B17" s="178"/>
      <c r="C17" s="88" t="str">
        <f>[1]汾湖!B16</f>
        <v>银杏村</v>
      </c>
      <c r="D17" s="99">
        <f>[1]汾湖!G16</f>
        <v>420</v>
      </c>
      <c r="E17" s="104">
        <f t="shared" si="0"/>
        <v>7.056</v>
      </c>
      <c r="F17" s="47"/>
      <c r="I17" s="48"/>
    </row>
    <row r="18" spans="1:9" s="46" customFormat="1" ht="16.5" customHeight="1">
      <c r="A18" s="87">
        <v>13</v>
      </c>
      <c r="B18" s="178"/>
      <c r="C18" s="88" t="str">
        <f>[1]汾湖!B17</f>
        <v>东联村</v>
      </c>
      <c r="D18" s="99">
        <f>[1]汾湖!G17</f>
        <v>762.81</v>
      </c>
      <c r="E18" s="104">
        <f t="shared" si="0"/>
        <v>12.815207999999998</v>
      </c>
      <c r="F18" s="47"/>
      <c r="I18" s="48"/>
    </row>
    <row r="19" spans="1:9" s="46" customFormat="1" ht="16.5" customHeight="1">
      <c r="A19" s="87">
        <v>14</v>
      </c>
      <c r="B19" s="178"/>
      <c r="C19" s="88" t="str">
        <f>[1]汾湖!B18</f>
        <v>港南村</v>
      </c>
      <c r="D19" s="99">
        <f>[1]汾湖!G18</f>
        <v>771.72</v>
      </c>
      <c r="E19" s="104">
        <f t="shared" si="0"/>
        <v>12.964896000000001</v>
      </c>
      <c r="F19" s="47"/>
      <c r="I19" s="48"/>
    </row>
    <row r="20" spans="1:9" s="46" customFormat="1" ht="16.5" customHeight="1">
      <c r="A20" s="87">
        <v>15</v>
      </c>
      <c r="B20" s="178"/>
      <c r="C20" s="88" t="str">
        <f>[1]汾湖!B19</f>
        <v>高新村</v>
      </c>
      <c r="D20" s="99">
        <f>[1]汾湖!G19</f>
        <v>292.91000000000003</v>
      </c>
      <c r="E20" s="104">
        <f t="shared" si="0"/>
        <v>4.9208880000000006</v>
      </c>
      <c r="F20" s="47"/>
      <c r="I20" s="48"/>
    </row>
    <row r="21" spans="1:9" s="46" customFormat="1" ht="16.5" customHeight="1">
      <c r="A21" s="87">
        <v>16</v>
      </c>
      <c r="B21" s="178"/>
      <c r="C21" s="88" t="str">
        <f>[1]汾湖!B20</f>
        <v>龙泾村</v>
      </c>
      <c r="D21" s="99">
        <f>[1]汾湖!G20</f>
        <v>1001.81</v>
      </c>
      <c r="E21" s="104">
        <f t="shared" si="0"/>
        <v>16.830407999999998</v>
      </c>
      <c r="F21" s="47"/>
      <c r="I21" s="48"/>
    </row>
    <row r="22" spans="1:9" s="46" customFormat="1" ht="16.5" customHeight="1">
      <c r="A22" s="87">
        <v>17</v>
      </c>
      <c r="B22" s="178"/>
      <c r="C22" s="88" t="str">
        <f>[1]汾湖!B21</f>
        <v>芦东村</v>
      </c>
      <c r="D22" s="99">
        <f>[1]汾湖!G21</f>
        <v>419.5</v>
      </c>
      <c r="E22" s="104">
        <f t="shared" si="0"/>
        <v>7.0476000000000001</v>
      </c>
      <c r="F22" s="47"/>
      <c r="I22" s="48"/>
    </row>
    <row r="23" spans="1:9" s="46" customFormat="1" ht="16.5" customHeight="1">
      <c r="A23" s="87">
        <v>18</v>
      </c>
      <c r="B23" s="178"/>
      <c r="C23" s="88" t="str">
        <f>[1]汾湖!B22</f>
        <v>秋田村</v>
      </c>
      <c r="D23" s="99">
        <f>[1]汾湖!G22</f>
        <v>1205.5650000000001</v>
      </c>
      <c r="E23" s="104">
        <f t="shared" si="0"/>
        <v>20.253492000000001</v>
      </c>
      <c r="F23" s="47"/>
      <c r="I23" s="48"/>
    </row>
    <row r="24" spans="1:9" s="46" customFormat="1" ht="16.5" customHeight="1">
      <c r="A24" s="87">
        <v>19</v>
      </c>
      <c r="B24" s="178"/>
      <c r="C24" s="88" t="str">
        <f>[1]汾湖!B23</f>
        <v>三好村</v>
      </c>
      <c r="D24" s="99">
        <f>[1]汾湖!G23</f>
        <v>1498.72</v>
      </c>
      <c r="E24" s="104">
        <f t="shared" si="0"/>
        <v>25.178495999999999</v>
      </c>
      <c r="F24" s="47"/>
      <c r="I24" s="48"/>
    </row>
    <row r="25" spans="1:9" s="46" customFormat="1" ht="16.5" customHeight="1">
      <c r="A25" s="87">
        <v>20</v>
      </c>
      <c r="B25" s="178"/>
      <c r="C25" s="88" t="str">
        <f>[1]汾湖!B24</f>
        <v>三和村</v>
      </c>
      <c r="D25" s="99">
        <f>[1]汾湖!G24</f>
        <v>391</v>
      </c>
      <c r="E25" s="104">
        <f t="shared" si="0"/>
        <v>6.5688000000000004</v>
      </c>
      <c r="F25" s="47"/>
      <c r="I25" s="48"/>
    </row>
    <row r="26" spans="1:9" s="46" customFormat="1" ht="16.5" customHeight="1">
      <c r="A26" s="87">
        <v>21</v>
      </c>
      <c r="B26" s="178"/>
      <c r="C26" s="88" t="str">
        <f>[1]汾湖!B25</f>
        <v>莘南村</v>
      </c>
      <c r="D26" s="99">
        <f>[1]汾湖!G25</f>
        <v>610.5</v>
      </c>
      <c r="E26" s="104">
        <f t="shared" si="0"/>
        <v>10.256399999999999</v>
      </c>
      <c r="F26" s="47"/>
      <c r="I26" s="48"/>
    </row>
    <row r="27" spans="1:9" s="46" customFormat="1" ht="16.5" customHeight="1">
      <c r="A27" s="87">
        <v>22</v>
      </c>
      <c r="B27" s="178"/>
      <c r="C27" s="88" t="str">
        <f>[1]汾湖!B26</f>
        <v>莘西村</v>
      </c>
      <c r="D27" s="99">
        <f>[1]汾湖!G26</f>
        <v>1556</v>
      </c>
      <c r="E27" s="104">
        <f t="shared" si="0"/>
        <v>26.140799999999999</v>
      </c>
      <c r="F27" s="47"/>
      <c r="I27" s="48"/>
    </row>
    <row r="28" spans="1:9" s="46" customFormat="1" ht="16.5" customHeight="1">
      <c r="A28" s="87">
        <v>23</v>
      </c>
      <c r="B28" s="178"/>
      <c r="C28" s="88" t="str">
        <f>[1]汾湖!B27</f>
        <v>伟明村</v>
      </c>
      <c r="D28" s="99">
        <f>[1]汾湖!G27</f>
        <v>1451.04</v>
      </c>
      <c r="E28" s="104">
        <f t="shared" si="0"/>
        <v>24.377472000000001</v>
      </c>
      <c r="F28" s="47"/>
      <c r="I28" s="48"/>
    </row>
    <row r="29" spans="1:9" s="46" customFormat="1" ht="16.5" customHeight="1">
      <c r="A29" s="87">
        <v>24</v>
      </c>
      <c r="B29" s="178"/>
      <c r="C29" s="88" t="str">
        <f>[1]汾湖!B28</f>
        <v>元荡村</v>
      </c>
      <c r="D29" s="99">
        <f>[1]汾湖!G28</f>
        <v>1228.9000000000001</v>
      </c>
      <c r="E29" s="104">
        <f t="shared" si="0"/>
        <v>20.645520000000001</v>
      </c>
      <c r="F29" s="47"/>
      <c r="I29" s="48"/>
    </row>
    <row r="30" spans="1:9" s="46" customFormat="1" ht="16.5" customHeight="1">
      <c r="A30" s="87">
        <v>25</v>
      </c>
      <c r="B30" s="178"/>
      <c r="C30" s="88" t="str">
        <f>[1]汾湖!B29</f>
        <v>元鹤村</v>
      </c>
      <c r="D30" s="99">
        <f>[1]汾湖!G29</f>
        <v>198</v>
      </c>
      <c r="E30" s="104">
        <f t="shared" si="0"/>
        <v>3.3264</v>
      </c>
      <c r="F30" s="47"/>
      <c r="I30" s="48"/>
    </row>
    <row r="31" spans="1:9" s="46" customFormat="1" ht="16.5" customHeight="1">
      <c r="A31" s="87">
        <v>26</v>
      </c>
      <c r="B31" s="178"/>
      <c r="C31" s="88" t="str">
        <f>[1]汾湖!B30</f>
        <v>东方村</v>
      </c>
      <c r="D31" s="99">
        <f>[1]汾湖!G30</f>
        <v>876</v>
      </c>
      <c r="E31" s="104">
        <f t="shared" si="0"/>
        <v>14.716799999999999</v>
      </c>
      <c r="F31" s="47"/>
      <c r="I31" s="48"/>
    </row>
    <row r="32" spans="1:9" s="46" customFormat="1" ht="16.5" customHeight="1">
      <c r="A32" s="87">
        <v>27</v>
      </c>
      <c r="B32" s="178"/>
      <c r="C32" s="88" t="str">
        <f>[1]汾湖!B31</f>
        <v>梅墩村</v>
      </c>
      <c r="D32" s="99">
        <f>[1]汾湖!G31</f>
        <v>67.47</v>
      </c>
      <c r="E32" s="104">
        <f t="shared" si="0"/>
        <v>1.1334959999999998</v>
      </c>
      <c r="F32" s="47"/>
      <c r="I32" s="48"/>
    </row>
    <row r="33" spans="1:9" s="46" customFormat="1" ht="16.5" customHeight="1">
      <c r="A33" s="87">
        <v>28</v>
      </c>
      <c r="B33" s="178"/>
      <c r="C33" s="88" t="str">
        <f>[1]汾湖!B32</f>
        <v>黎星村</v>
      </c>
      <c r="D33" s="99">
        <f>[1]汾湖!G32</f>
        <v>1239.03</v>
      </c>
      <c r="E33" s="104">
        <f t="shared" si="0"/>
        <v>20.815704</v>
      </c>
      <c r="F33" s="47"/>
      <c r="I33" s="48"/>
    </row>
    <row r="34" spans="1:9" s="46" customFormat="1" ht="16.5" customHeight="1">
      <c r="A34" s="87">
        <v>29</v>
      </c>
      <c r="B34" s="178"/>
      <c r="C34" s="88" t="str">
        <f>[1]汾湖!B33</f>
        <v>汾湖村</v>
      </c>
      <c r="D34" s="99">
        <f>[1]汾湖!G33</f>
        <v>140</v>
      </c>
      <c r="E34" s="104">
        <f t="shared" si="0"/>
        <v>2.3519999999999999</v>
      </c>
      <c r="F34" s="47"/>
      <c r="I34" s="48"/>
    </row>
    <row r="35" spans="1:9" s="46" customFormat="1" ht="16.5" customHeight="1">
      <c r="A35" s="87">
        <v>30</v>
      </c>
      <c r="B35" s="178"/>
      <c r="C35" s="88" t="str">
        <f>[1]汾湖!B34</f>
        <v>浮楼村</v>
      </c>
      <c r="D35" s="99">
        <f>[1]汾湖!G34</f>
        <v>94.8</v>
      </c>
      <c r="E35" s="104">
        <f t="shared" si="0"/>
        <v>1.5926400000000001</v>
      </c>
      <c r="F35" s="47"/>
      <c r="I35" s="48"/>
    </row>
    <row r="36" spans="1:9" s="46" customFormat="1" ht="16.5" customHeight="1">
      <c r="A36" s="87">
        <v>31</v>
      </c>
      <c r="B36" s="178"/>
      <c r="C36" s="88" t="str">
        <f>[1]汾湖!B35</f>
        <v>沈家港村</v>
      </c>
      <c r="D36" s="99">
        <f>[1]汾湖!G35</f>
        <v>750</v>
      </c>
      <c r="E36" s="104">
        <f t="shared" si="0"/>
        <v>12.6</v>
      </c>
      <c r="F36" s="47"/>
      <c r="I36" s="48"/>
    </row>
    <row r="37" spans="1:9" s="46" customFormat="1" ht="16.5" customHeight="1">
      <c r="A37" s="87">
        <v>32</v>
      </c>
      <c r="B37" s="178"/>
      <c r="C37" s="88" t="str">
        <f>[1]汾湖!B36</f>
        <v>永新村</v>
      </c>
      <c r="D37" s="99">
        <f>[1]汾湖!G36</f>
        <v>1222.05</v>
      </c>
      <c r="E37" s="104">
        <f t="shared" si="0"/>
        <v>20.530439999999999</v>
      </c>
      <c r="F37" s="47"/>
      <c r="I37" s="48"/>
    </row>
    <row r="38" spans="1:9" s="46" customFormat="1" ht="16.5" customHeight="1">
      <c r="A38" s="87">
        <v>33</v>
      </c>
      <c r="B38" s="178"/>
      <c r="C38" s="88" t="str">
        <f>[1]汾湖!B37</f>
        <v>大长港村</v>
      </c>
      <c r="D38" s="99">
        <f>[1]汾湖!G37</f>
        <v>1208.1600000000001</v>
      </c>
      <c r="E38" s="104">
        <f t="shared" si="0"/>
        <v>20.297088000000002</v>
      </c>
      <c r="F38" s="47"/>
      <c r="I38" s="48"/>
    </row>
    <row r="39" spans="1:9" s="46" customFormat="1" ht="16.5" customHeight="1">
      <c r="A39" s="87">
        <v>34</v>
      </c>
      <c r="B39" s="178"/>
      <c r="C39" s="88" t="str">
        <f>[1]汾湖!B38</f>
        <v>川心港村</v>
      </c>
      <c r="D39" s="99">
        <f>[1]汾湖!G38</f>
        <v>810</v>
      </c>
      <c r="E39" s="104">
        <f t="shared" si="0"/>
        <v>13.608000000000001</v>
      </c>
      <c r="F39" s="47"/>
      <c r="I39" s="48"/>
    </row>
    <row r="40" spans="1:9" s="46" customFormat="1" ht="16.5" customHeight="1">
      <c r="A40" s="87">
        <v>35</v>
      </c>
      <c r="B40" s="178"/>
      <c r="C40" s="88" t="str">
        <f>[1]汾湖!B39</f>
        <v>黎阳村</v>
      </c>
      <c r="D40" s="99">
        <f>[1]汾湖!G39</f>
        <v>1869.28</v>
      </c>
      <c r="E40" s="104">
        <f t="shared" si="0"/>
        <v>31.403903999999997</v>
      </c>
      <c r="F40" s="47"/>
      <c r="I40" s="48"/>
    </row>
    <row r="41" spans="1:9" s="46" customFormat="1" ht="16.5" customHeight="1">
      <c r="A41" s="87">
        <v>36</v>
      </c>
      <c r="B41" s="178"/>
      <c r="C41" s="88" t="str">
        <f>[1]汾湖!B40</f>
        <v>黎花村</v>
      </c>
      <c r="D41" s="99">
        <f>[1]汾湖!G40</f>
        <v>756.4</v>
      </c>
      <c r="E41" s="104">
        <f t="shared" si="0"/>
        <v>12.707520000000001</v>
      </c>
      <c r="F41" s="47"/>
      <c r="I41" s="48"/>
    </row>
    <row r="42" spans="1:9" s="46" customFormat="1" ht="16.5" customHeight="1">
      <c r="A42" s="87">
        <v>37</v>
      </c>
      <c r="B42" s="178"/>
      <c r="C42" s="88" t="str">
        <f>[1]汾湖!B41</f>
        <v>建南村</v>
      </c>
      <c r="D42" s="99">
        <f>[1]汾湖!G41</f>
        <v>1302.3399999999999</v>
      </c>
      <c r="E42" s="104">
        <f t="shared" si="0"/>
        <v>21.879311999999999</v>
      </c>
      <c r="F42" s="47"/>
      <c r="I42" s="48"/>
    </row>
    <row r="43" spans="1:9" s="46" customFormat="1" ht="16.5" customHeight="1">
      <c r="A43" s="87">
        <v>38</v>
      </c>
      <c r="B43" s="178"/>
      <c r="C43" s="88" t="str">
        <f>[1]汾湖!B42</f>
        <v>雄锋村</v>
      </c>
      <c r="D43" s="99">
        <f>[1]汾湖!G42</f>
        <v>2030.28</v>
      </c>
      <c r="E43" s="104">
        <f t="shared" si="0"/>
        <v>34.108703999999996</v>
      </c>
      <c r="F43" s="47"/>
      <c r="I43" s="48"/>
    </row>
    <row r="44" spans="1:9" s="46" customFormat="1" ht="16.5" customHeight="1">
      <c r="A44" s="87">
        <v>39</v>
      </c>
      <c r="B44" s="178"/>
      <c r="C44" s="88" t="str">
        <f>[1]汾湖!B43</f>
        <v>史北村</v>
      </c>
      <c r="D44" s="99">
        <f>[1]汾湖!G43</f>
        <v>1215.28</v>
      </c>
      <c r="E44" s="104">
        <f t="shared" si="0"/>
        <v>20.416703999999999</v>
      </c>
      <c r="F44" s="47"/>
      <c r="I44" s="48"/>
    </row>
    <row r="45" spans="1:9" s="46" customFormat="1" ht="16.5" customHeight="1">
      <c r="A45" s="87">
        <v>40</v>
      </c>
      <c r="B45" s="178"/>
      <c r="C45" s="88" t="str">
        <f>[1]汾湖!B44</f>
        <v>华莺村</v>
      </c>
      <c r="D45" s="99">
        <f>[1]汾湖!G44</f>
        <v>2931.87</v>
      </c>
      <c r="E45" s="104">
        <f t="shared" si="0"/>
        <v>49.255415999999997</v>
      </c>
      <c r="F45" s="47"/>
      <c r="I45" s="48"/>
    </row>
    <row r="46" spans="1:9" s="46" customFormat="1" ht="16.5" customHeight="1">
      <c r="A46" s="87">
        <v>41</v>
      </c>
      <c r="B46" s="178"/>
      <c r="C46" s="88" t="str">
        <f>[1]汾湖!B45</f>
        <v>大联村</v>
      </c>
      <c r="D46" s="99">
        <f>[1]汾湖!G45</f>
        <v>2187.4699999999998</v>
      </c>
      <c r="E46" s="104">
        <f t="shared" si="0"/>
        <v>36.749495999999994</v>
      </c>
      <c r="F46" s="47"/>
      <c r="I46" s="48"/>
    </row>
    <row r="47" spans="1:9" s="46" customFormat="1" ht="16.5" customHeight="1">
      <c r="A47" s="87">
        <v>42</v>
      </c>
      <c r="B47" s="178"/>
      <c r="C47" s="88" t="str">
        <f>[1]汾湖!B46</f>
        <v>方联村</v>
      </c>
      <c r="D47" s="99">
        <f>[1]汾湖!G46</f>
        <v>1222.5899999999999</v>
      </c>
      <c r="E47" s="104">
        <f t="shared" si="0"/>
        <v>20.539511999999998</v>
      </c>
      <c r="F47" s="47"/>
      <c r="I47" s="48"/>
    </row>
    <row r="48" spans="1:9" s="46" customFormat="1" ht="16.5" customHeight="1">
      <c r="A48" s="87">
        <v>43</v>
      </c>
      <c r="B48" s="178"/>
      <c r="C48" s="88" t="str">
        <f>[1]汾湖!B47</f>
        <v>汤角村</v>
      </c>
      <c r="D48" s="99">
        <f>[1]汾湖!G47</f>
        <v>1933.36</v>
      </c>
      <c r="E48" s="104">
        <f t="shared" si="0"/>
        <v>32.480447999999996</v>
      </c>
      <c r="F48" s="47"/>
      <c r="I48" s="48"/>
    </row>
    <row r="49" spans="1:9" s="46" customFormat="1" ht="16.5" customHeight="1">
      <c r="A49" s="87">
        <v>44</v>
      </c>
      <c r="B49" s="178"/>
      <c r="C49" s="88" t="str">
        <f>[1]汾湖!B48</f>
        <v>青石村</v>
      </c>
      <c r="D49" s="99">
        <f>[1]汾湖!G48</f>
        <v>2214.11</v>
      </c>
      <c r="E49" s="104">
        <f t="shared" si="0"/>
        <v>37.197048000000002</v>
      </c>
      <c r="F49" s="47"/>
      <c r="I49" s="48"/>
    </row>
    <row r="50" spans="1:9" s="46" customFormat="1" ht="16.5" customHeight="1" thickBot="1">
      <c r="A50" s="87">
        <v>45</v>
      </c>
      <c r="B50" s="179"/>
      <c r="C50" s="88" t="str">
        <f>[1]汾湖!B49</f>
        <v>乌桥村</v>
      </c>
      <c r="D50" s="99">
        <f>[1]汾湖!G49</f>
        <v>833.88</v>
      </c>
      <c r="E50" s="107">
        <f t="shared" si="0"/>
        <v>14.009183999999999</v>
      </c>
      <c r="F50" s="47"/>
      <c r="I50" s="48"/>
    </row>
    <row r="51" spans="1:9" s="50" customFormat="1" ht="16.5" customHeight="1" thickBot="1">
      <c r="A51" s="175" t="s">
        <v>188</v>
      </c>
      <c r="B51" s="176"/>
      <c r="C51" s="89">
        <f>SUM(A50-A6+1)</f>
        <v>45</v>
      </c>
      <c r="D51" s="109">
        <f>SUM(D6:D50)</f>
        <v>43300.89499999999</v>
      </c>
      <c r="E51" s="106">
        <f t="shared" si="0"/>
        <v>727.45503599999984</v>
      </c>
      <c r="F51" s="49"/>
      <c r="I51" s="48"/>
    </row>
    <row r="52" spans="1:9" s="46" customFormat="1" ht="16.5" customHeight="1">
      <c r="A52" s="87">
        <v>46</v>
      </c>
      <c r="B52" s="180" t="s">
        <v>159</v>
      </c>
      <c r="C52" s="88" t="str">
        <f>[1]盛泽!B6</f>
        <v>永和村</v>
      </c>
      <c r="D52" s="110">
        <f>[1]盛泽!G6</f>
        <v>276.20999999999998</v>
      </c>
      <c r="E52" s="105">
        <f t="shared" si="0"/>
        <v>4.6403280000000002</v>
      </c>
      <c r="F52" s="47"/>
      <c r="I52" s="48"/>
    </row>
    <row r="53" spans="1:9" s="46" customFormat="1" ht="16.5" customHeight="1">
      <c r="A53" s="87">
        <v>47</v>
      </c>
      <c r="B53" s="181"/>
      <c r="C53" s="88" t="str">
        <f>[1]盛泽!B7</f>
        <v xml:space="preserve">圣塘村 </v>
      </c>
      <c r="D53" s="110">
        <f>[1]盛泽!G7</f>
        <v>808.77</v>
      </c>
      <c r="E53" s="104">
        <f t="shared" si="0"/>
        <v>13.587335999999999</v>
      </c>
      <c r="F53" s="47"/>
      <c r="I53" s="48"/>
    </row>
    <row r="54" spans="1:9" s="46" customFormat="1" ht="16.5" customHeight="1">
      <c r="A54" s="90">
        <v>48</v>
      </c>
      <c r="B54" s="181"/>
      <c r="C54" s="88" t="str">
        <f>[1]盛泽!B8</f>
        <v>兴桥村</v>
      </c>
      <c r="D54" s="110">
        <f>[1]盛泽!G8</f>
        <v>1104.06</v>
      </c>
      <c r="E54" s="104">
        <f t="shared" si="0"/>
        <v>18.548207999999999</v>
      </c>
      <c r="F54" s="47"/>
      <c r="I54" s="48"/>
    </row>
    <row r="55" spans="1:9" s="46" customFormat="1" ht="16.5" customHeight="1">
      <c r="A55" s="87">
        <v>49</v>
      </c>
      <c r="B55" s="181"/>
      <c r="C55" s="88" t="str">
        <f>[1]盛泽!B9</f>
        <v>群铁村</v>
      </c>
      <c r="D55" s="110">
        <f>[1]盛泽!G9</f>
        <v>2113.91</v>
      </c>
      <c r="E55" s="104">
        <f t="shared" si="0"/>
        <v>35.513688000000002</v>
      </c>
      <c r="F55" s="47"/>
      <c r="I55" s="48"/>
    </row>
    <row r="56" spans="1:9" s="46" customFormat="1" ht="16.5" customHeight="1">
      <c r="A56" s="90">
        <v>50</v>
      </c>
      <c r="B56" s="181"/>
      <c r="C56" s="88" t="str">
        <f>[1]盛泽!B10</f>
        <v>前跃村</v>
      </c>
      <c r="D56" s="110">
        <f>[1]盛泽!G10</f>
        <v>2214.08</v>
      </c>
      <c r="E56" s="104">
        <f t="shared" si="0"/>
        <v>37.196544000000003</v>
      </c>
      <c r="F56" s="47"/>
      <c r="I56" s="48"/>
    </row>
    <row r="57" spans="1:9" s="46" customFormat="1" ht="16.5" customHeight="1">
      <c r="A57" s="87">
        <v>51</v>
      </c>
      <c r="B57" s="181"/>
      <c r="C57" s="88" t="str">
        <f>[1]盛泽!B11</f>
        <v>幸福村</v>
      </c>
      <c r="D57" s="110">
        <f>[1]盛泽!G11</f>
        <v>2829.33</v>
      </c>
      <c r="E57" s="104">
        <f t="shared" si="0"/>
        <v>47.532744000000001</v>
      </c>
      <c r="F57" s="47"/>
      <c r="I57" s="48"/>
    </row>
    <row r="58" spans="1:9" s="46" customFormat="1" ht="16.5" customHeight="1">
      <c r="A58" s="90">
        <v>52</v>
      </c>
      <c r="B58" s="181"/>
      <c r="C58" s="88" t="str">
        <f>[1]盛泽!B12</f>
        <v>黄家溪村</v>
      </c>
      <c r="D58" s="110">
        <f>[1]盛泽!G12</f>
        <v>1778.54</v>
      </c>
      <c r="E58" s="104">
        <f t="shared" si="0"/>
        <v>29.879471999999996</v>
      </c>
      <c r="F58" s="47"/>
      <c r="I58" s="48"/>
    </row>
    <row r="59" spans="1:9" s="46" customFormat="1" ht="16.5" customHeight="1">
      <c r="A59" s="87">
        <v>53</v>
      </c>
      <c r="B59" s="181"/>
      <c r="C59" s="88" t="str">
        <f>[1]盛泽!B13</f>
        <v>北角村</v>
      </c>
      <c r="D59" s="110">
        <f>[1]盛泽!G13</f>
        <v>1387.38</v>
      </c>
      <c r="E59" s="104">
        <f t="shared" si="0"/>
        <v>23.307984000000001</v>
      </c>
      <c r="F59" s="47"/>
      <c r="I59" s="48"/>
    </row>
    <row r="60" spans="1:9" s="46" customFormat="1" ht="16.5" customHeight="1">
      <c r="A60" s="90">
        <v>54</v>
      </c>
      <c r="B60" s="181"/>
      <c r="C60" s="88" t="str">
        <f>[1]盛泽!B14</f>
        <v>胜天村</v>
      </c>
      <c r="D60" s="110">
        <f>[1]盛泽!G14</f>
        <v>809.86</v>
      </c>
      <c r="E60" s="104">
        <f t="shared" si="0"/>
        <v>13.605648</v>
      </c>
      <c r="F60" s="47"/>
      <c r="I60" s="48"/>
    </row>
    <row r="61" spans="1:9" s="46" customFormat="1" ht="16.5" customHeight="1">
      <c r="A61" s="87">
        <v>55</v>
      </c>
      <c r="B61" s="181"/>
      <c r="C61" s="88" t="str">
        <f>[1]盛泽!B15</f>
        <v>荷花村</v>
      </c>
      <c r="D61" s="110">
        <f>[1]盛泽!G15</f>
        <v>247.6</v>
      </c>
      <c r="E61" s="104">
        <f t="shared" si="0"/>
        <v>4.1596799999999998</v>
      </c>
      <c r="F61" s="47"/>
      <c r="I61" s="48"/>
    </row>
    <row r="62" spans="1:9" s="46" customFormat="1" ht="16.5" customHeight="1">
      <c r="A62" s="90">
        <v>56</v>
      </c>
      <c r="B62" s="181"/>
      <c r="C62" s="88" t="str">
        <f>[1]盛泽!B16</f>
        <v>坛丘村</v>
      </c>
      <c r="D62" s="110">
        <f>[1]盛泽!G16</f>
        <v>210</v>
      </c>
      <c r="E62" s="104">
        <f t="shared" si="0"/>
        <v>3.528</v>
      </c>
      <c r="F62" s="47"/>
      <c r="I62" s="48"/>
    </row>
    <row r="63" spans="1:9" s="46" customFormat="1" ht="16.5" customHeight="1">
      <c r="A63" s="87">
        <v>57</v>
      </c>
      <c r="B63" s="181"/>
      <c r="C63" s="88" t="str">
        <f>[1]盛泽!B17</f>
        <v>双熟村</v>
      </c>
      <c r="D63" s="110">
        <f>[1]盛泽!G17</f>
        <v>768.23</v>
      </c>
      <c r="E63" s="104">
        <f t="shared" si="0"/>
        <v>12.906264</v>
      </c>
      <c r="F63" s="47"/>
      <c r="I63" s="48"/>
    </row>
    <row r="64" spans="1:9" s="46" customFormat="1" ht="16.5" customHeight="1">
      <c r="A64" s="90">
        <v>58</v>
      </c>
      <c r="B64" s="181"/>
      <c r="C64" s="88" t="str">
        <f>[1]盛泽!B18</f>
        <v>北旺村</v>
      </c>
      <c r="D64" s="110">
        <f>[1]盛泽!G18</f>
        <v>175</v>
      </c>
      <c r="E64" s="104">
        <f t="shared" si="0"/>
        <v>2.94</v>
      </c>
      <c r="F64" s="47"/>
      <c r="I64" s="48"/>
    </row>
    <row r="65" spans="1:9" s="46" customFormat="1" ht="16.5" customHeight="1">
      <c r="A65" s="87">
        <v>59</v>
      </c>
      <c r="B65" s="181"/>
      <c r="C65" s="88" t="str">
        <f>[1]盛泽!B19</f>
        <v>南塘村</v>
      </c>
      <c r="D65" s="110">
        <f>[1]盛泽!G19</f>
        <v>566.17999999999995</v>
      </c>
      <c r="E65" s="104">
        <f t="shared" si="0"/>
        <v>9.5118239999999989</v>
      </c>
      <c r="F65" s="47"/>
      <c r="I65" s="48"/>
    </row>
    <row r="66" spans="1:9" s="46" customFormat="1" ht="16.5" customHeight="1">
      <c r="A66" s="90">
        <v>60</v>
      </c>
      <c r="B66" s="181"/>
      <c r="C66" s="88" t="str">
        <f>[1]盛泽!B20</f>
        <v>大谢村</v>
      </c>
      <c r="D66" s="110">
        <f>[1]盛泽!G20</f>
        <v>706.93</v>
      </c>
      <c r="E66" s="104">
        <f t="shared" si="0"/>
        <v>11.876423999999998</v>
      </c>
      <c r="F66" s="47"/>
      <c r="I66" s="48"/>
    </row>
    <row r="67" spans="1:9" s="46" customFormat="1" ht="16.5" customHeight="1">
      <c r="A67" s="87">
        <v>61</v>
      </c>
      <c r="B67" s="181"/>
      <c r="C67" s="88" t="str">
        <f>[1]盛泽!B21</f>
        <v>桥南村</v>
      </c>
      <c r="D67" s="110">
        <f>[1]盛泽!G21</f>
        <v>2930.84</v>
      </c>
      <c r="E67" s="104">
        <f t="shared" si="0"/>
        <v>49.238112000000001</v>
      </c>
      <c r="F67" s="47"/>
      <c r="I67" s="48"/>
    </row>
    <row r="68" spans="1:9" s="46" customFormat="1" ht="16.5" customHeight="1">
      <c r="A68" s="90">
        <v>62</v>
      </c>
      <c r="B68" s="181"/>
      <c r="C68" s="88" t="str">
        <f>[1]盛泽!B22</f>
        <v>永平村</v>
      </c>
      <c r="D68" s="110">
        <f>[1]盛泽!G22</f>
        <v>387.11</v>
      </c>
      <c r="E68" s="104">
        <f t="shared" si="0"/>
        <v>6.5034480000000006</v>
      </c>
      <c r="F68" s="47"/>
      <c r="I68" s="48"/>
    </row>
    <row r="69" spans="1:9" s="46" customFormat="1" ht="16.5" customHeight="1">
      <c r="A69" s="87">
        <v>63</v>
      </c>
      <c r="B69" s="181"/>
      <c r="C69" s="88" t="str">
        <f>[1]盛泽!B23</f>
        <v>龙北村</v>
      </c>
      <c r="D69" s="110">
        <f>[1]盛泽!G23</f>
        <v>423.5</v>
      </c>
      <c r="E69" s="104">
        <f t="shared" si="0"/>
        <v>7.1147999999999998</v>
      </c>
      <c r="F69" s="47"/>
      <c r="I69" s="48"/>
    </row>
    <row r="70" spans="1:9" s="46" customFormat="1" ht="16.5" customHeight="1">
      <c r="A70" s="90">
        <v>64</v>
      </c>
      <c r="B70" s="181"/>
      <c r="C70" s="88" t="str">
        <f>[1]盛泽!B24</f>
        <v>七庄村</v>
      </c>
      <c r="D70" s="110">
        <f>[1]盛泽!G24</f>
        <v>20.149999999999999</v>
      </c>
      <c r="E70" s="104">
        <f t="shared" si="0"/>
        <v>0.33851999999999999</v>
      </c>
      <c r="F70" s="47"/>
      <c r="I70" s="48"/>
    </row>
    <row r="71" spans="1:9" s="46" customFormat="1" ht="16.5" customHeight="1">
      <c r="A71" s="87">
        <v>65</v>
      </c>
      <c r="B71" s="181"/>
      <c r="C71" s="88" t="str">
        <f>[1]盛泽!B25</f>
        <v xml:space="preserve">庄平村 </v>
      </c>
      <c r="D71" s="110">
        <f>[1]盛泽!G25</f>
        <v>433.5</v>
      </c>
      <c r="E71" s="104">
        <f t="shared" ref="E71:E134" si="1">D71*168/10000</f>
        <v>7.2827999999999999</v>
      </c>
      <c r="F71" s="47"/>
      <c r="I71" s="48"/>
    </row>
    <row r="72" spans="1:9" s="46" customFormat="1" ht="16.5" customHeight="1" thickBot="1">
      <c r="A72" s="87">
        <v>66</v>
      </c>
      <c r="B72" s="181"/>
      <c r="C72" s="88" t="str">
        <f>[1]盛泽!B26</f>
        <v>寺西洋村</v>
      </c>
      <c r="D72" s="110">
        <f>[1]盛泽!G26</f>
        <v>349.38</v>
      </c>
      <c r="E72" s="107">
        <f t="shared" si="1"/>
        <v>5.8695839999999997</v>
      </c>
      <c r="F72" s="47"/>
      <c r="I72" s="48"/>
    </row>
    <row r="73" spans="1:9" s="50" customFormat="1" ht="16.5" customHeight="1" thickBot="1">
      <c r="A73" s="175" t="s">
        <v>188</v>
      </c>
      <c r="B73" s="176"/>
      <c r="C73" s="89">
        <f>SUM(A72-A52+1)</f>
        <v>21</v>
      </c>
      <c r="D73" s="109">
        <f>SUM(D52:D72)</f>
        <v>20540.560000000009</v>
      </c>
      <c r="E73" s="106">
        <f t="shared" si="1"/>
        <v>345.08140800000012</v>
      </c>
      <c r="F73" s="49"/>
      <c r="I73" s="48"/>
    </row>
    <row r="74" spans="1:9" s="46" customFormat="1" ht="16.8">
      <c r="A74" s="87">
        <v>67</v>
      </c>
      <c r="B74" s="180" t="s">
        <v>189</v>
      </c>
      <c r="C74" s="91" t="str">
        <f>[1]七都!B6</f>
        <v xml:space="preserve"> 群幸村</v>
      </c>
      <c r="D74" s="110">
        <f>[1]七都!G6</f>
        <v>1627.67</v>
      </c>
      <c r="E74" s="105">
        <f t="shared" si="1"/>
        <v>27.344856</v>
      </c>
      <c r="F74" s="47"/>
      <c r="I74" s="48"/>
    </row>
    <row r="75" spans="1:9" s="46" customFormat="1" ht="16.8">
      <c r="A75" s="87">
        <v>68</v>
      </c>
      <c r="B75" s="181"/>
      <c r="C75" s="92" t="str">
        <f>[1]七都!B7</f>
        <v>太浦闸村</v>
      </c>
      <c r="D75" s="110">
        <f>[1]七都!G7</f>
        <v>837</v>
      </c>
      <c r="E75" s="104">
        <f t="shared" si="1"/>
        <v>14.0616</v>
      </c>
      <c r="F75" s="47"/>
      <c r="I75" s="48"/>
    </row>
    <row r="76" spans="1:9" s="46" customFormat="1" ht="16.8">
      <c r="A76" s="87">
        <v>69</v>
      </c>
      <c r="B76" s="181"/>
      <c r="C76" s="92" t="str">
        <f>[1]七都!B8</f>
        <v>开弦弓村</v>
      </c>
      <c r="D76" s="110">
        <f>[1]七都!G8</f>
        <v>47.18</v>
      </c>
      <c r="E76" s="104">
        <f t="shared" si="1"/>
        <v>0.792624</v>
      </c>
      <c r="F76" s="47"/>
      <c r="I76" s="48"/>
    </row>
    <row r="77" spans="1:9" s="46" customFormat="1" ht="16.8">
      <c r="A77" s="87">
        <v>70</v>
      </c>
      <c r="B77" s="181"/>
      <c r="C77" s="92" t="str">
        <f>[1]七都!B9</f>
        <v>丰田村</v>
      </c>
      <c r="D77" s="110">
        <f>[1]七都!G9</f>
        <v>271.33</v>
      </c>
      <c r="E77" s="104">
        <f t="shared" si="1"/>
        <v>4.5583439999999991</v>
      </c>
      <c r="F77" s="47"/>
      <c r="I77" s="48"/>
    </row>
    <row r="78" spans="1:9" s="46" customFormat="1" ht="16.8">
      <c r="A78" s="87">
        <v>71</v>
      </c>
      <c r="B78" s="181"/>
      <c r="C78" s="92" t="str">
        <f>[1]七都!B10</f>
        <v>庙港村</v>
      </c>
      <c r="D78" s="110">
        <f>[1]七都!G10</f>
        <v>112.26</v>
      </c>
      <c r="E78" s="104">
        <f t="shared" si="1"/>
        <v>1.8859680000000001</v>
      </c>
      <c r="F78" s="47"/>
      <c r="I78" s="48"/>
    </row>
    <row r="79" spans="1:9" s="46" customFormat="1" ht="16.8">
      <c r="A79" s="87">
        <v>72</v>
      </c>
      <c r="B79" s="181"/>
      <c r="C79" s="92" t="str">
        <f>[1]七都!B11</f>
        <v>吴溇村</v>
      </c>
      <c r="D79" s="110">
        <f>[1]七都!G11</f>
        <v>147</v>
      </c>
      <c r="E79" s="104">
        <f t="shared" si="1"/>
        <v>2.4695999999999998</v>
      </c>
      <c r="F79" s="47"/>
      <c r="I79" s="48"/>
    </row>
    <row r="80" spans="1:9" s="46" customFormat="1" ht="16.8">
      <c r="A80" s="87">
        <v>73</v>
      </c>
      <c r="B80" s="181"/>
      <c r="C80" s="92" t="str">
        <f>[1]七都!B12</f>
        <v>盛庄村</v>
      </c>
      <c r="D80" s="110">
        <f>[1]七都!G12</f>
        <v>274.82</v>
      </c>
      <c r="E80" s="104">
        <f t="shared" si="1"/>
        <v>4.6169760000000002</v>
      </c>
      <c r="F80" s="47"/>
      <c r="I80" s="48"/>
    </row>
    <row r="81" spans="1:9" s="46" customFormat="1" ht="16.8">
      <c r="A81" s="87">
        <v>74</v>
      </c>
      <c r="B81" s="181"/>
      <c r="C81" s="92" t="str">
        <f>[1]七都!B13</f>
        <v>吴越村</v>
      </c>
      <c r="D81" s="110">
        <f>[1]七都!G13</f>
        <v>353.99</v>
      </c>
      <c r="E81" s="104">
        <f t="shared" si="1"/>
        <v>5.9470320000000001</v>
      </c>
      <c r="F81" s="47"/>
      <c r="I81" s="48"/>
    </row>
    <row r="82" spans="1:9" s="46" customFormat="1" ht="16.8">
      <c r="A82" s="87">
        <v>75</v>
      </c>
      <c r="B82" s="181"/>
      <c r="C82" s="92" t="str">
        <f>[1]七都!B14</f>
        <v>东庙桥村</v>
      </c>
      <c r="D82" s="110">
        <f>[1]七都!G14</f>
        <v>719.5</v>
      </c>
      <c r="E82" s="104">
        <f t="shared" si="1"/>
        <v>12.0876</v>
      </c>
      <c r="F82" s="47"/>
      <c r="I82" s="48"/>
    </row>
    <row r="83" spans="1:9" s="46" customFormat="1" ht="16.8">
      <c r="A83" s="87">
        <v>76</v>
      </c>
      <c r="B83" s="181"/>
      <c r="C83" s="92" t="str">
        <f>[1]七都!B15</f>
        <v>菱田村</v>
      </c>
      <c r="D83" s="110">
        <f>[1]七都!G15</f>
        <v>444.56</v>
      </c>
      <c r="E83" s="104">
        <f t="shared" si="1"/>
        <v>7.4686080000000006</v>
      </c>
      <c r="F83" s="47"/>
      <c r="I83" s="48"/>
    </row>
    <row r="84" spans="1:9" s="46" customFormat="1" ht="16.8">
      <c r="A84" s="87">
        <v>77</v>
      </c>
      <c r="B84" s="181"/>
      <c r="C84" s="92" t="str">
        <f>[1]七都!B16</f>
        <v>东风村</v>
      </c>
      <c r="D84" s="110">
        <f>[1]七都!G16</f>
        <v>181.57</v>
      </c>
      <c r="E84" s="104">
        <f t="shared" si="1"/>
        <v>3.050376</v>
      </c>
      <c r="F84" s="47"/>
      <c r="I84" s="48"/>
    </row>
    <row r="85" spans="1:9" s="46" customFormat="1" ht="16.8">
      <c r="A85" s="87">
        <v>78</v>
      </c>
      <c r="B85" s="181"/>
      <c r="C85" s="92" t="str">
        <f>[1]七都!B17</f>
        <v>沈家湾村</v>
      </c>
      <c r="D85" s="110">
        <f>[1]七都!G17</f>
        <v>30</v>
      </c>
      <c r="E85" s="104">
        <f t="shared" si="1"/>
        <v>0.504</v>
      </c>
      <c r="F85" s="47"/>
      <c r="I85" s="48"/>
    </row>
    <row r="86" spans="1:9" s="46" customFormat="1" ht="16.8">
      <c r="A86" s="87">
        <v>79</v>
      </c>
      <c r="B86" s="181"/>
      <c r="C86" s="92" t="str">
        <f>[1]七都!B18</f>
        <v>望湖村</v>
      </c>
      <c r="D86" s="110">
        <f>[1]七都!G18</f>
        <v>134.6</v>
      </c>
      <c r="E86" s="104">
        <f t="shared" si="1"/>
        <v>2.2612799999999997</v>
      </c>
      <c r="F86" s="47"/>
      <c r="I86" s="48"/>
    </row>
    <row r="87" spans="1:9" s="46" customFormat="1" ht="16.8">
      <c r="A87" s="87">
        <v>80</v>
      </c>
      <c r="B87" s="181"/>
      <c r="C87" s="92" t="str">
        <f>[1]七都!B19</f>
        <v>双塔桥村</v>
      </c>
      <c r="D87" s="110">
        <f>[1]七都!G19</f>
        <v>472.6</v>
      </c>
      <c r="E87" s="104">
        <f t="shared" si="1"/>
        <v>7.9396800000000001</v>
      </c>
      <c r="F87" s="47"/>
      <c r="I87" s="48"/>
    </row>
    <row r="88" spans="1:9" s="46" customFormat="1" ht="16.8">
      <c r="A88" s="87">
        <v>81</v>
      </c>
      <c r="B88" s="181"/>
      <c r="C88" s="92" t="str">
        <f>[1]七都!B20</f>
        <v>光荣村</v>
      </c>
      <c r="D88" s="110">
        <f>[1]七都!G20</f>
        <v>185</v>
      </c>
      <c r="E88" s="104">
        <f t="shared" si="1"/>
        <v>3.1080000000000001</v>
      </c>
      <c r="F88" s="47"/>
      <c r="I88" s="48"/>
    </row>
    <row r="89" spans="1:9" s="46" customFormat="1" ht="16.8">
      <c r="A89" s="87">
        <v>82</v>
      </c>
      <c r="B89" s="181"/>
      <c r="C89" s="92" t="str">
        <f>[1]七都!B21</f>
        <v>长桥村</v>
      </c>
      <c r="D89" s="110">
        <f>[1]七都!G21</f>
        <v>12.45</v>
      </c>
      <c r="E89" s="104">
        <f t="shared" si="1"/>
        <v>0.20915999999999998</v>
      </c>
      <c r="F89" s="47"/>
      <c r="I89" s="48"/>
    </row>
    <row r="90" spans="1:9" s="46" customFormat="1" ht="16.8">
      <c r="A90" s="87">
        <v>83</v>
      </c>
      <c r="B90" s="181"/>
      <c r="C90" s="92" t="str">
        <f>[1]七都!B22</f>
        <v>丰民村</v>
      </c>
      <c r="D90" s="110">
        <f>[1]七都!G22</f>
        <v>58.92</v>
      </c>
      <c r="E90" s="104">
        <f t="shared" si="1"/>
        <v>0.98985599999999996</v>
      </c>
      <c r="F90" s="47"/>
      <c r="I90" s="48"/>
    </row>
    <row r="91" spans="1:9" s="46" customFormat="1" ht="16.8">
      <c r="A91" s="87">
        <v>84</v>
      </c>
      <c r="B91" s="181"/>
      <c r="C91" s="92" t="str">
        <f>[1]七都!B23</f>
        <v>联强村</v>
      </c>
      <c r="D91" s="110">
        <f>[1]七都!G23</f>
        <v>269.57</v>
      </c>
      <c r="E91" s="104">
        <f t="shared" si="1"/>
        <v>4.5287760000000006</v>
      </c>
      <c r="F91" s="47"/>
      <c r="I91" s="48"/>
    </row>
    <row r="92" spans="1:9" s="46" customFormat="1" ht="16.8">
      <c r="A92" s="87">
        <v>85</v>
      </c>
      <c r="B92" s="181"/>
      <c r="C92" s="92" t="str">
        <f>[1]七都!B24</f>
        <v>爃烂村</v>
      </c>
      <c r="D92" s="110">
        <f>[1]七都!G24</f>
        <v>16.73</v>
      </c>
      <c r="E92" s="104">
        <f t="shared" si="1"/>
        <v>0.28106399999999998</v>
      </c>
      <c r="F92" s="47"/>
      <c r="I92" s="48"/>
    </row>
    <row r="93" spans="1:9" s="46" customFormat="1" ht="17.399999999999999" thickBot="1">
      <c r="A93" s="87">
        <v>86</v>
      </c>
      <c r="B93" s="181"/>
      <c r="C93" s="92" t="str">
        <f>[1]七都!B25</f>
        <v>开明村</v>
      </c>
      <c r="D93" s="110">
        <f>[1]七都!G25</f>
        <v>206.76</v>
      </c>
      <c r="E93" s="107">
        <f t="shared" si="1"/>
        <v>3.4735680000000002</v>
      </c>
      <c r="F93" s="47"/>
      <c r="I93" s="48"/>
    </row>
    <row r="94" spans="1:9" s="46" customFormat="1" ht="17.399999999999999" thickBot="1">
      <c r="A94" s="175" t="s">
        <v>188</v>
      </c>
      <c r="B94" s="176"/>
      <c r="C94" s="89">
        <f>SUM(A93-A74+1)</f>
        <v>20</v>
      </c>
      <c r="D94" s="109">
        <f>SUM(D74:D93)</f>
        <v>6403.51</v>
      </c>
      <c r="E94" s="106">
        <f t="shared" si="1"/>
        <v>107.57896799999999</v>
      </c>
      <c r="F94" s="49"/>
      <c r="I94" s="48"/>
    </row>
    <row r="95" spans="1:9" s="46" customFormat="1" ht="16.8">
      <c r="A95" s="87">
        <v>87</v>
      </c>
      <c r="B95" s="180" t="s">
        <v>190</v>
      </c>
      <c r="C95" s="93" t="str">
        <f>[1]桃源!B6</f>
        <v>民益村</v>
      </c>
      <c r="D95" s="110">
        <f>[1]桃源!G6</f>
        <v>103</v>
      </c>
      <c r="E95" s="105">
        <f t="shared" si="1"/>
        <v>1.7303999999999999</v>
      </c>
      <c r="F95" s="47"/>
      <c r="I95" s="48"/>
    </row>
    <row r="96" spans="1:9" s="46" customFormat="1" ht="16.8">
      <c r="A96" s="87">
        <v>88</v>
      </c>
      <c r="B96" s="181"/>
      <c r="C96" s="93" t="str">
        <f>[1]桃源!B7</f>
        <v>广福村</v>
      </c>
      <c r="D96" s="110">
        <f>[1]桃源!G7</f>
        <v>26.5</v>
      </c>
      <c r="E96" s="104">
        <f t="shared" si="1"/>
        <v>0.44519999999999998</v>
      </c>
      <c r="F96" s="47"/>
      <c r="I96" s="48"/>
    </row>
    <row r="97" spans="1:9" s="46" customFormat="1" ht="16.8">
      <c r="A97" s="87">
        <v>89</v>
      </c>
      <c r="B97" s="181"/>
      <c r="C97" s="93" t="str">
        <f>[1]桃源!B8</f>
        <v>利群村</v>
      </c>
      <c r="D97" s="110">
        <f>[1]桃源!G8</f>
        <v>22.21</v>
      </c>
      <c r="E97" s="104">
        <f t="shared" si="1"/>
        <v>0.37312800000000002</v>
      </c>
      <c r="F97" s="47"/>
      <c r="I97" s="48"/>
    </row>
    <row r="98" spans="1:9" s="46" customFormat="1" ht="16.8">
      <c r="A98" s="87">
        <v>90</v>
      </c>
      <c r="B98" s="181"/>
      <c r="C98" s="93" t="str">
        <f>[1]桃源!B9</f>
        <v>戴家浜村</v>
      </c>
      <c r="D98" s="110">
        <f>[1]桃源!G9</f>
        <v>119</v>
      </c>
      <c r="E98" s="104">
        <f t="shared" si="1"/>
        <v>1.9992000000000001</v>
      </c>
      <c r="F98" s="47"/>
      <c r="I98" s="48"/>
    </row>
    <row r="99" spans="1:9" s="46" customFormat="1" ht="16.8">
      <c r="A99" s="87">
        <v>91</v>
      </c>
      <c r="B99" s="181"/>
      <c r="C99" s="93" t="str">
        <f>[1]桃源!B10</f>
        <v>宅里桥村</v>
      </c>
      <c r="D99" s="110">
        <f>[1]桃源!G10</f>
        <v>501.6</v>
      </c>
      <c r="E99" s="104">
        <f t="shared" si="1"/>
        <v>8.4268800000000006</v>
      </c>
      <c r="F99" s="47"/>
      <c r="I99" s="48"/>
    </row>
    <row r="100" spans="1:9" s="46" customFormat="1" ht="16.8">
      <c r="A100" s="87">
        <v>92</v>
      </c>
      <c r="B100" s="181"/>
      <c r="C100" s="93" t="str">
        <f>[1]桃源!B11</f>
        <v>前窑村</v>
      </c>
      <c r="D100" s="110">
        <f>[1]桃源!G11</f>
        <v>274.83</v>
      </c>
      <c r="E100" s="104">
        <f t="shared" si="1"/>
        <v>4.6171439999999997</v>
      </c>
      <c r="F100" s="47"/>
      <c r="I100" s="48"/>
    </row>
    <row r="101" spans="1:9" s="46" customFormat="1" ht="16.8">
      <c r="A101" s="87">
        <v>93</v>
      </c>
      <c r="B101" s="181"/>
      <c r="C101" s="93" t="str">
        <f>[1]桃源!B12</f>
        <v>九里桥村</v>
      </c>
      <c r="D101" s="110">
        <f>[1]桃源!G12</f>
        <v>100</v>
      </c>
      <c r="E101" s="104">
        <f t="shared" si="1"/>
        <v>1.68</v>
      </c>
      <c r="F101" s="47"/>
      <c r="I101" s="48"/>
    </row>
    <row r="102" spans="1:9" s="46" customFormat="1" ht="16.8">
      <c r="A102" s="87">
        <v>94</v>
      </c>
      <c r="B102" s="181"/>
      <c r="C102" s="93" t="str">
        <f>[1]桃源!B13</f>
        <v>杏花村</v>
      </c>
      <c r="D102" s="110">
        <f>[1]桃源!G13</f>
        <v>39.700000000000003</v>
      </c>
      <c r="E102" s="104">
        <f t="shared" si="1"/>
        <v>0.66696</v>
      </c>
      <c r="F102" s="47"/>
      <c r="I102" s="48"/>
    </row>
    <row r="103" spans="1:9" s="46" customFormat="1" ht="16.8">
      <c r="A103" s="87">
        <v>95</v>
      </c>
      <c r="B103" s="181"/>
      <c r="C103" s="93" t="str">
        <f>[1]桃源!B14</f>
        <v>大德村</v>
      </c>
      <c r="D103" s="110">
        <f>[1]桃源!G14</f>
        <v>33.86</v>
      </c>
      <c r="E103" s="104">
        <f t="shared" si="1"/>
        <v>0.56884799999999991</v>
      </c>
      <c r="F103" s="47"/>
      <c r="I103" s="48"/>
    </row>
    <row r="104" spans="1:9" s="46" customFormat="1" ht="16.8">
      <c r="A104" s="87">
        <v>96</v>
      </c>
      <c r="B104" s="181"/>
      <c r="C104" s="93" t="str">
        <f>[1]桃源!B15</f>
        <v>文民村</v>
      </c>
      <c r="D104" s="110">
        <f>[1]桃源!G15</f>
        <v>315.27999999999997</v>
      </c>
      <c r="E104" s="104">
        <f t="shared" si="1"/>
        <v>5.2967039999999992</v>
      </c>
      <c r="F104" s="47"/>
      <c r="I104" s="48"/>
    </row>
    <row r="105" spans="1:9" s="46" customFormat="1" ht="16.8">
      <c r="A105" s="87">
        <v>97</v>
      </c>
      <c r="B105" s="181"/>
      <c r="C105" s="93" t="str">
        <f>[1]桃源!B16</f>
        <v>瑾下浜村</v>
      </c>
      <c r="D105" s="110">
        <f>[1]桃源!G16</f>
        <v>13.87</v>
      </c>
      <c r="E105" s="104">
        <f t="shared" si="1"/>
        <v>0.23301599999999997</v>
      </c>
      <c r="F105" s="47"/>
      <c r="I105" s="48"/>
    </row>
    <row r="106" spans="1:9" s="46" customFormat="1" ht="16.8">
      <c r="A106" s="87">
        <v>98</v>
      </c>
      <c r="B106" s="181"/>
      <c r="C106" s="93" t="str">
        <f>[1]桃源!B17</f>
        <v>天亮浜村</v>
      </c>
      <c r="D106" s="110">
        <f>[1]桃源!G17</f>
        <v>14.87</v>
      </c>
      <c r="E106" s="104">
        <f t="shared" si="1"/>
        <v>0.24981599999999998</v>
      </c>
      <c r="F106" s="47"/>
      <c r="I106" s="48"/>
    </row>
    <row r="107" spans="1:9" s="46" customFormat="1" ht="16.8">
      <c r="A107" s="87">
        <v>99</v>
      </c>
      <c r="B107" s="181"/>
      <c r="C107" s="93" t="str">
        <f>[1]桃源!B18</f>
        <v>青云村</v>
      </c>
      <c r="D107" s="110">
        <f>[1]桃源!G18</f>
        <v>84.87</v>
      </c>
      <c r="E107" s="104">
        <f t="shared" si="1"/>
        <v>1.425816</v>
      </c>
      <c r="F107" s="47"/>
      <c r="I107" s="48"/>
    </row>
    <row r="108" spans="1:9" s="46" customFormat="1" ht="16.8">
      <c r="A108" s="87">
        <v>100</v>
      </c>
      <c r="B108" s="181"/>
      <c r="C108" s="93" t="str">
        <f>[1]桃源!B19</f>
        <v>陶墩村</v>
      </c>
      <c r="D108" s="110">
        <f>[1]桃源!G19</f>
        <v>65.819999999999993</v>
      </c>
      <c r="E108" s="104">
        <f t="shared" si="1"/>
        <v>1.1057759999999999</v>
      </c>
      <c r="F108" s="47"/>
      <c r="I108" s="48"/>
    </row>
    <row r="109" spans="1:9" s="46" customFormat="1" ht="16.8">
      <c r="A109" s="87">
        <v>101</v>
      </c>
      <c r="B109" s="181"/>
      <c r="C109" s="93" t="str">
        <f>[1]桃源!B20</f>
        <v>梵香村</v>
      </c>
      <c r="D109" s="110">
        <f>[1]桃源!G20</f>
        <v>346.99</v>
      </c>
      <c r="E109" s="104">
        <f t="shared" si="1"/>
        <v>5.8294319999999997</v>
      </c>
      <c r="F109" s="47"/>
      <c r="I109" s="48"/>
    </row>
    <row r="110" spans="1:9" s="46" customFormat="1" ht="16.8">
      <c r="A110" s="87">
        <v>102</v>
      </c>
      <c r="B110" s="181"/>
      <c r="C110" s="93" t="str">
        <f>[1]桃源!B21</f>
        <v>新和村</v>
      </c>
      <c r="D110" s="110">
        <f>[1]桃源!G21</f>
        <v>1599.57</v>
      </c>
      <c r="E110" s="104">
        <f t="shared" si="1"/>
        <v>26.872776000000002</v>
      </c>
      <c r="F110" s="47"/>
      <c r="I110" s="48"/>
    </row>
    <row r="111" spans="1:9" s="46" customFormat="1" ht="16.8">
      <c r="A111" s="87">
        <v>103</v>
      </c>
      <c r="B111" s="181"/>
      <c r="C111" s="93" t="str">
        <f>[1]桃源!B22</f>
        <v>水家港村</v>
      </c>
      <c r="D111" s="110">
        <f>[1]桃源!G22</f>
        <v>1522.85</v>
      </c>
      <c r="E111" s="104">
        <f t="shared" si="1"/>
        <v>25.583879999999997</v>
      </c>
      <c r="F111" s="47"/>
      <c r="I111" s="48"/>
    </row>
    <row r="112" spans="1:9" s="46" customFormat="1" ht="17.399999999999999" thickBot="1">
      <c r="A112" s="87">
        <v>104</v>
      </c>
      <c r="B112" s="181"/>
      <c r="C112" s="93" t="str">
        <f>[1]桃源!B23</f>
        <v>新蕾村</v>
      </c>
      <c r="D112" s="110">
        <f>[1]桃源!G23</f>
        <v>77.05</v>
      </c>
      <c r="E112" s="107">
        <f t="shared" si="1"/>
        <v>1.29444</v>
      </c>
      <c r="F112" s="47"/>
      <c r="I112" s="48"/>
    </row>
    <row r="113" spans="1:9" s="46" customFormat="1" ht="17.399999999999999" thickBot="1">
      <c r="A113" s="175" t="s">
        <v>188</v>
      </c>
      <c r="B113" s="176"/>
      <c r="C113" s="89">
        <f>SUM(A112-A95+1)</f>
        <v>18</v>
      </c>
      <c r="D113" s="109">
        <f>SUM(D95:D112)</f>
        <v>5261.87</v>
      </c>
      <c r="E113" s="106">
        <f t="shared" si="1"/>
        <v>88.399416000000002</v>
      </c>
      <c r="F113" s="49"/>
      <c r="I113" s="48"/>
    </row>
    <row r="114" spans="1:9" s="46" customFormat="1" ht="16.5" customHeight="1">
      <c r="A114" s="87">
        <v>105</v>
      </c>
      <c r="B114" s="180" t="s">
        <v>191</v>
      </c>
      <c r="C114" s="94" t="str">
        <f>[1]震泽!B6</f>
        <v>曹村</v>
      </c>
      <c r="D114" s="111">
        <f>[1]震泽!G6</f>
        <v>174.8</v>
      </c>
      <c r="E114" s="105">
        <f t="shared" si="1"/>
        <v>2.9366400000000001</v>
      </c>
      <c r="F114" s="47"/>
      <c r="I114" s="48"/>
    </row>
    <row r="115" spans="1:9" s="46" customFormat="1" ht="16.5" customHeight="1">
      <c r="A115" s="87">
        <v>106</v>
      </c>
      <c r="B115" s="181"/>
      <c r="C115" s="94" t="str">
        <f>[1]震泽!B7</f>
        <v>大船港村</v>
      </c>
      <c r="D115" s="111">
        <f>[1]震泽!G7</f>
        <v>2067.7199999999998</v>
      </c>
      <c r="E115" s="104">
        <f t="shared" si="1"/>
        <v>34.737696</v>
      </c>
      <c r="F115" s="47"/>
      <c r="I115" s="48"/>
    </row>
    <row r="116" spans="1:9" s="46" customFormat="1" ht="16.5" customHeight="1">
      <c r="A116" s="87">
        <v>107</v>
      </c>
      <c r="B116" s="181"/>
      <c r="C116" s="94" t="str">
        <f>[1]震泽!B8</f>
        <v>贯桥村</v>
      </c>
      <c r="D116" s="111">
        <f>[1]震泽!G8</f>
        <v>1390</v>
      </c>
      <c r="E116" s="104">
        <f t="shared" si="1"/>
        <v>23.352</v>
      </c>
      <c r="F116" s="47"/>
      <c r="I116" s="48"/>
    </row>
    <row r="117" spans="1:9" s="46" customFormat="1" ht="16.5" customHeight="1">
      <c r="A117" s="87">
        <v>108</v>
      </c>
      <c r="B117" s="181"/>
      <c r="C117" s="94" t="str">
        <f>[1]震泽!B9</f>
        <v>花木桥村</v>
      </c>
      <c r="D117" s="111">
        <f>[1]震泽!G9</f>
        <v>1490</v>
      </c>
      <c r="E117" s="104">
        <f t="shared" si="1"/>
        <v>25.032</v>
      </c>
      <c r="F117" s="47"/>
      <c r="I117" s="48"/>
    </row>
    <row r="118" spans="1:9" s="50" customFormat="1" ht="16.5" customHeight="1">
      <c r="A118" s="87">
        <v>109</v>
      </c>
      <c r="B118" s="181"/>
      <c r="C118" s="94" t="str">
        <f>[1]震泽!B10</f>
        <v>金星村</v>
      </c>
      <c r="D118" s="111">
        <f>[1]震泽!G10</f>
        <v>848.77</v>
      </c>
      <c r="E118" s="104">
        <f t="shared" si="1"/>
        <v>14.259335999999999</v>
      </c>
      <c r="F118" s="47"/>
      <c r="I118" s="48"/>
    </row>
    <row r="119" spans="1:9" s="46" customFormat="1" ht="16.5" customHeight="1">
      <c r="A119" s="87">
        <v>110</v>
      </c>
      <c r="B119" s="181"/>
      <c r="C119" s="94" t="str">
        <f>[1]震泽!B11</f>
        <v>蠡泽村</v>
      </c>
      <c r="D119" s="111">
        <f>[1]震泽!G11</f>
        <v>1278.5</v>
      </c>
      <c r="E119" s="104">
        <f t="shared" si="1"/>
        <v>21.4788</v>
      </c>
      <c r="F119" s="47"/>
      <c r="I119" s="48"/>
    </row>
    <row r="120" spans="1:9" s="46" customFormat="1" ht="16.5" customHeight="1">
      <c r="A120" s="87">
        <v>111</v>
      </c>
      <c r="B120" s="181"/>
      <c r="C120" s="94" t="str">
        <f>[1]震泽!B12</f>
        <v>联星村</v>
      </c>
      <c r="D120" s="111">
        <f>[1]震泽!G12</f>
        <v>910</v>
      </c>
      <c r="E120" s="104">
        <f t="shared" si="1"/>
        <v>15.288</v>
      </c>
      <c r="F120" s="47"/>
      <c r="I120" s="48"/>
    </row>
    <row r="121" spans="1:9" s="46" customFormat="1" ht="16.5" customHeight="1">
      <c r="A121" s="87">
        <v>112</v>
      </c>
      <c r="B121" s="181"/>
      <c r="C121" s="94" t="str">
        <f>[1]震泽!B13</f>
        <v>林港村</v>
      </c>
      <c r="D121" s="111">
        <f>[1]震泽!G13</f>
        <v>665.09</v>
      </c>
      <c r="E121" s="104">
        <f t="shared" si="1"/>
        <v>11.173512000000001</v>
      </c>
      <c r="F121" s="47"/>
      <c r="I121" s="48"/>
    </row>
    <row r="122" spans="1:9" s="46" customFormat="1" ht="16.5" customHeight="1">
      <c r="A122" s="87">
        <v>113</v>
      </c>
      <c r="B122" s="181"/>
      <c r="C122" s="94" t="str">
        <f>[1]震泽!B14</f>
        <v>龙降桥村</v>
      </c>
      <c r="D122" s="111">
        <f>[1]震泽!G14</f>
        <v>2095.5</v>
      </c>
      <c r="E122" s="104">
        <f t="shared" si="1"/>
        <v>35.2044</v>
      </c>
      <c r="F122" s="47"/>
      <c r="I122" s="48"/>
    </row>
    <row r="123" spans="1:9" s="46" customFormat="1" ht="16.5" customHeight="1">
      <c r="A123" s="87">
        <v>114</v>
      </c>
      <c r="B123" s="181"/>
      <c r="C123" s="94" t="str">
        <f>[1]震泽!B15</f>
        <v>齐心村</v>
      </c>
      <c r="D123" s="111">
        <f>[1]震泽!G15</f>
        <v>1263.82</v>
      </c>
      <c r="E123" s="104">
        <f t="shared" si="1"/>
        <v>21.232175999999999</v>
      </c>
      <c r="F123" s="47"/>
      <c r="I123" s="48"/>
    </row>
    <row r="124" spans="1:9" s="46" customFormat="1" ht="16.5" customHeight="1">
      <c r="A124" s="87">
        <v>115</v>
      </c>
      <c r="B124" s="181"/>
      <c r="C124" s="94" t="str">
        <f>[1]震泽!B16</f>
        <v>前港村</v>
      </c>
      <c r="D124" s="111">
        <f>[1]震泽!G16</f>
        <v>610.33000000000004</v>
      </c>
      <c r="E124" s="104">
        <f t="shared" si="1"/>
        <v>10.253544</v>
      </c>
      <c r="F124" s="47"/>
      <c r="I124" s="48"/>
    </row>
    <row r="125" spans="1:9" s="46" customFormat="1" ht="16.5" customHeight="1">
      <c r="A125" s="87">
        <v>116</v>
      </c>
      <c r="B125" s="181"/>
      <c r="C125" s="94" t="str">
        <f>[1]震泽!B17</f>
        <v>勤幸村</v>
      </c>
      <c r="D125" s="111">
        <f>[1]震泽!G17</f>
        <v>1011</v>
      </c>
      <c r="E125" s="104">
        <f t="shared" si="1"/>
        <v>16.9848</v>
      </c>
      <c r="F125" s="47"/>
      <c r="I125" s="48"/>
    </row>
    <row r="126" spans="1:9" s="46" customFormat="1" ht="16.5" customHeight="1">
      <c r="A126" s="87">
        <v>117</v>
      </c>
      <c r="B126" s="181"/>
      <c r="C126" s="94" t="str">
        <f>[1]震泽!B18</f>
        <v>三扇村</v>
      </c>
      <c r="D126" s="111">
        <f>[1]震泽!G18</f>
        <v>884.18</v>
      </c>
      <c r="E126" s="104">
        <f t="shared" si="1"/>
        <v>14.854223999999999</v>
      </c>
      <c r="F126" s="47"/>
      <c r="I126" s="48"/>
    </row>
    <row r="127" spans="1:9" s="46" customFormat="1" ht="16.5" customHeight="1">
      <c r="A127" s="87">
        <v>118</v>
      </c>
      <c r="B127" s="181"/>
      <c r="C127" s="94" t="str">
        <f>[1]震泽!B19</f>
        <v>双阳村</v>
      </c>
      <c r="D127" s="111">
        <f>[1]震泽!G19</f>
        <v>448.7</v>
      </c>
      <c r="E127" s="104">
        <f t="shared" si="1"/>
        <v>7.5381599999999995</v>
      </c>
      <c r="F127" s="47"/>
      <c r="I127" s="48"/>
    </row>
    <row r="128" spans="1:9" s="46" customFormat="1" ht="16.5" customHeight="1">
      <c r="A128" s="87">
        <v>119</v>
      </c>
      <c r="B128" s="181"/>
      <c r="C128" s="94" t="str">
        <f>[1]震泽!B20</f>
        <v>桃花庄村</v>
      </c>
      <c r="D128" s="111">
        <f>[1]震泽!G20</f>
        <v>821.69</v>
      </c>
      <c r="E128" s="104">
        <f t="shared" si="1"/>
        <v>13.804392000000002</v>
      </c>
      <c r="F128" s="47"/>
      <c r="I128" s="48"/>
    </row>
    <row r="129" spans="1:9" s="46" customFormat="1" ht="16.5" customHeight="1">
      <c r="A129" s="87">
        <v>120</v>
      </c>
      <c r="B129" s="181"/>
      <c r="C129" s="94" t="str">
        <f>[1]震泽!B21</f>
        <v>夏家斗村</v>
      </c>
      <c r="D129" s="111">
        <f>[1]震泽!G21</f>
        <v>1143.98</v>
      </c>
      <c r="E129" s="104">
        <f t="shared" si="1"/>
        <v>19.218864</v>
      </c>
      <c r="F129" s="47"/>
      <c r="I129" s="48"/>
    </row>
    <row r="130" spans="1:9" s="46" customFormat="1" ht="16.5" customHeight="1">
      <c r="A130" s="87">
        <v>121</v>
      </c>
      <c r="B130" s="181"/>
      <c r="C130" s="94" t="str">
        <f>[1]震泽!B22</f>
        <v>新乐村</v>
      </c>
      <c r="D130" s="111">
        <f>[1]震泽!G22</f>
        <v>857.68</v>
      </c>
      <c r="E130" s="104">
        <f t="shared" si="1"/>
        <v>14.409023999999999</v>
      </c>
      <c r="F130" s="47"/>
      <c r="I130" s="48"/>
    </row>
    <row r="131" spans="1:9" s="46" customFormat="1" ht="16.5" customHeight="1">
      <c r="A131" s="87">
        <v>122</v>
      </c>
      <c r="B131" s="181"/>
      <c r="C131" s="94" t="str">
        <f>[1]震泽!B23</f>
        <v>新幸村</v>
      </c>
      <c r="D131" s="111">
        <f>[1]震泽!G23</f>
        <v>1464.35</v>
      </c>
      <c r="E131" s="104">
        <f t="shared" si="1"/>
        <v>24.60108</v>
      </c>
      <c r="F131" s="47"/>
      <c r="I131" s="48"/>
    </row>
    <row r="132" spans="1:9" s="46" customFormat="1" ht="16.5" customHeight="1">
      <c r="A132" s="87">
        <v>123</v>
      </c>
      <c r="B132" s="181"/>
      <c r="C132" s="94" t="str">
        <f>[1]震泽!B24</f>
        <v>兴华村</v>
      </c>
      <c r="D132" s="111">
        <f>[1]震泽!G24</f>
        <v>2530</v>
      </c>
      <c r="E132" s="104">
        <f t="shared" si="1"/>
        <v>42.503999999999998</v>
      </c>
      <c r="F132" s="47"/>
      <c r="I132" s="48"/>
    </row>
    <row r="133" spans="1:9" s="46" customFormat="1" ht="16.5" customHeight="1">
      <c r="A133" s="87">
        <v>124</v>
      </c>
      <c r="B133" s="181"/>
      <c r="C133" s="94" t="str">
        <f>[1]震泽!B25</f>
        <v>永乐村</v>
      </c>
      <c r="D133" s="111">
        <f>[1]震泽!G25</f>
        <v>1991.64</v>
      </c>
      <c r="E133" s="104">
        <f t="shared" si="1"/>
        <v>33.459552000000002</v>
      </c>
      <c r="F133" s="47"/>
      <c r="I133" s="48"/>
    </row>
    <row r="134" spans="1:9" s="46" customFormat="1" ht="16.5" customHeight="1">
      <c r="A134" s="87">
        <v>125</v>
      </c>
      <c r="B134" s="181"/>
      <c r="C134" s="94" t="str">
        <f>[1]震泽!B26</f>
        <v>长家湾村</v>
      </c>
      <c r="D134" s="111">
        <f>[1]震泽!G26</f>
        <v>1189.78</v>
      </c>
      <c r="E134" s="104">
        <f t="shared" si="1"/>
        <v>19.988303999999999</v>
      </c>
      <c r="F134" s="47"/>
      <c r="I134" s="48"/>
    </row>
    <row r="135" spans="1:9" s="46" customFormat="1" ht="16.5" customHeight="1">
      <c r="A135" s="87">
        <v>126</v>
      </c>
      <c r="B135" s="181"/>
      <c r="C135" s="94" t="str">
        <f>[1]震泽!B27</f>
        <v>众安桥村</v>
      </c>
      <c r="D135" s="111">
        <f>[1]震泽!G27</f>
        <v>1371.96</v>
      </c>
      <c r="E135" s="104">
        <f t="shared" ref="E135:E198" si="2">D135*168/10000</f>
        <v>23.048928</v>
      </c>
      <c r="F135" s="47"/>
      <c r="I135" s="48"/>
    </row>
    <row r="136" spans="1:9" s="46" customFormat="1" ht="16.5" customHeight="1" thickBot="1">
      <c r="A136" s="87">
        <v>127</v>
      </c>
      <c r="B136" s="177"/>
      <c r="C136" s="94" t="str">
        <f>[1]震泽!B28</f>
        <v>朱家浜村</v>
      </c>
      <c r="D136" s="111">
        <f>[1]震泽!G28</f>
        <v>1330</v>
      </c>
      <c r="E136" s="107">
        <f t="shared" si="2"/>
        <v>22.344000000000001</v>
      </c>
      <c r="F136" s="47"/>
      <c r="I136" s="48"/>
    </row>
    <row r="137" spans="1:9" s="46" customFormat="1" ht="16.5" customHeight="1" thickBot="1">
      <c r="A137" s="175" t="s">
        <v>188</v>
      </c>
      <c r="B137" s="176"/>
      <c r="C137" s="89">
        <f>SUM(A136-A114+1)</f>
        <v>23</v>
      </c>
      <c r="D137" s="112">
        <f>SUM(D114:D136)</f>
        <v>27839.489999999998</v>
      </c>
      <c r="E137" s="106">
        <f t="shared" si="2"/>
        <v>467.70343199999996</v>
      </c>
      <c r="F137" s="51"/>
      <c r="I137" s="48"/>
    </row>
    <row r="138" spans="1:9" s="46" customFormat="1" ht="16.5" customHeight="1">
      <c r="A138" s="87">
        <v>128</v>
      </c>
      <c r="B138" s="180" t="s">
        <v>192</v>
      </c>
      <c r="C138" s="88" t="str">
        <f>[1]平望!B6</f>
        <v>群星</v>
      </c>
      <c r="D138" s="110">
        <f>[1]平望!G6</f>
        <v>1688.05</v>
      </c>
      <c r="E138" s="105">
        <f t="shared" si="2"/>
        <v>28.359239999999996</v>
      </c>
      <c r="F138" s="47"/>
      <c r="I138" s="48"/>
    </row>
    <row r="139" spans="1:9" s="46" customFormat="1" ht="16.5" customHeight="1">
      <c r="A139" s="87">
        <v>129</v>
      </c>
      <c r="B139" s="181"/>
      <c r="C139" s="88" t="str">
        <f>[1]平望!B7</f>
        <v>金联</v>
      </c>
      <c r="D139" s="110">
        <f>[1]平望!G7</f>
        <v>516.79999999999995</v>
      </c>
      <c r="E139" s="104">
        <f t="shared" si="2"/>
        <v>8.6822400000000002</v>
      </c>
      <c r="F139" s="47"/>
      <c r="I139" s="48"/>
    </row>
    <row r="140" spans="1:9" s="46" customFormat="1" ht="16.5" customHeight="1">
      <c r="A140" s="87">
        <v>130</v>
      </c>
      <c r="B140" s="181"/>
      <c r="C140" s="88" t="str">
        <f>[1]平望!B8</f>
        <v>联丰</v>
      </c>
      <c r="D140" s="110">
        <f>[1]平望!G8</f>
        <v>2182.59</v>
      </c>
      <c r="E140" s="104">
        <f t="shared" si="2"/>
        <v>36.667512000000002</v>
      </c>
      <c r="F140" s="47"/>
      <c r="I140" s="48"/>
    </row>
    <row r="141" spans="1:9" s="46" customFormat="1" ht="16.5" customHeight="1">
      <c r="A141" s="87">
        <v>131</v>
      </c>
      <c r="B141" s="181"/>
      <c r="C141" s="88" t="str">
        <f>[1]平望!B9</f>
        <v>胜墩</v>
      </c>
      <c r="D141" s="110">
        <f>[1]平望!G9</f>
        <v>1094.24</v>
      </c>
      <c r="E141" s="104">
        <f t="shared" si="2"/>
        <v>18.383232</v>
      </c>
      <c r="F141" s="47"/>
      <c r="I141" s="48"/>
    </row>
    <row r="142" spans="1:9" s="46" customFormat="1" ht="16.5" customHeight="1">
      <c r="A142" s="87">
        <v>132</v>
      </c>
      <c r="B142" s="181"/>
      <c r="C142" s="88" t="str">
        <f>[1]平望!B10</f>
        <v>中鲈</v>
      </c>
      <c r="D142" s="110">
        <f>[1]平望!G10</f>
        <v>1708.18</v>
      </c>
      <c r="E142" s="104">
        <f t="shared" si="2"/>
        <v>28.697423999999998</v>
      </c>
      <c r="F142" s="47"/>
      <c r="I142" s="48"/>
    </row>
    <row r="143" spans="1:9" s="50" customFormat="1" ht="16.5" customHeight="1">
      <c r="A143" s="87">
        <v>133</v>
      </c>
      <c r="B143" s="181"/>
      <c r="C143" s="88" t="str">
        <f>[1]平望!B11</f>
        <v>上横</v>
      </c>
      <c r="D143" s="110">
        <f>[1]平望!G11</f>
        <v>2142.2199999999998</v>
      </c>
      <c r="E143" s="104">
        <f t="shared" si="2"/>
        <v>35.989295999999996</v>
      </c>
      <c r="F143" s="47"/>
      <c r="I143" s="48"/>
    </row>
    <row r="144" spans="1:9" s="46" customFormat="1" ht="16.5" customHeight="1">
      <c r="A144" s="87">
        <v>134</v>
      </c>
      <c r="B144" s="181"/>
      <c r="C144" s="88" t="str">
        <f>[1]平望!B12</f>
        <v>平西</v>
      </c>
      <c r="D144" s="110">
        <f>[1]平望!G12</f>
        <v>1410.92</v>
      </c>
      <c r="E144" s="104">
        <f t="shared" si="2"/>
        <v>23.703455999999999</v>
      </c>
      <c r="F144" s="47"/>
      <c r="I144" s="48"/>
    </row>
    <row r="145" spans="1:9" s="46" customFormat="1" ht="16.5" customHeight="1">
      <c r="A145" s="87">
        <v>135</v>
      </c>
      <c r="B145" s="181"/>
      <c r="C145" s="88" t="str">
        <f>[1]平望!B13</f>
        <v>溪港</v>
      </c>
      <c r="D145" s="110">
        <f>[1]平望!G13</f>
        <v>2576.1799999999998</v>
      </c>
      <c r="E145" s="104">
        <f t="shared" si="2"/>
        <v>43.279823999999998</v>
      </c>
      <c r="F145" s="47"/>
      <c r="I145" s="48"/>
    </row>
    <row r="146" spans="1:9" s="46" customFormat="1" ht="16.5" customHeight="1">
      <c r="A146" s="87">
        <v>136</v>
      </c>
      <c r="B146" s="181"/>
      <c r="C146" s="88" t="str">
        <f>[1]平望!B14</f>
        <v>南杨</v>
      </c>
      <c r="D146" s="110">
        <f>[1]平望!G14</f>
        <v>1803.35</v>
      </c>
      <c r="E146" s="104">
        <f t="shared" si="2"/>
        <v>30.296279999999999</v>
      </c>
      <c r="F146" s="47"/>
      <c r="I146" s="48"/>
    </row>
    <row r="147" spans="1:9" s="46" customFormat="1" ht="16.5" customHeight="1">
      <c r="A147" s="87">
        <v>137</v>
      </c>
      <c r="B147" s="181"/>
      <c r="C147" s="88" t="str">
        <f>[1]平望!B15</f>
        <v>顾扇</v>
      </c>
      <c r="D147" s="110">
        <f>[1]平望!G15</f>
        <v>670</v>
      </c>
      <c r="E147" s="104">
        <f t="shared" si="2"/>
        <v>11.256</v>
      </c>
      <c r="F147" s="47"/>
      <c r="I147" s="48"/>
    </row>
    <row r="148" spans="1:9" s="46" customFormat="1" ht="16.5" customHeight="1">
      <c r="A148" s="87">
        <v>138</v>
      </c>
      <c r="B148" s="181"/>
      <c r="C148" s="88" t="str">
        <f>[1]平望!B16</f>
        <v>莺湖</v>
      </c>
      <c r="D148" s="110">
        <f>[1]平望!G16</f>
        <v>528.07000000000005</v>
      </c>
      <c r="E148" s="104">
        <f t="shared" si="2"/>
        <v>8.871576000000001</v>
      </c>
      <c r="F148" s="47"/>
      <c r="I148" s="48"/>
    </row>
    <row r="149" spans="1:9" s="46" customFormat="1" ht="16.5" customHeight="1">
      <c r="A149" s="87">
        <v>139</v>
      </c>
      <c r="B149" s="181"/>
      <c r="C149" s="88" t="str">
        <f>[1]平望!B17</f>
        <v>万心</v>
      </c>
      <c r="D149" s="110">
        <f>[1]平望!G17</f>
        <v>1961.81</v>
      </c>
      <c r="E149" s="104">
        <f t="shared" si="2"/>
        <v>32.958407999999999</v>
      </c>
      <c r="F149" s="47"/>
      <c r="I149" s="48"/>
    </row>
    <row r="150" spans="1:9" s="46" customFormat="1" ht="16.5" customHeight="1">
      <c r="A150" s="87">
        <v>140</v>
      </c>
      <c r="B150" s="181"/>
      <c r="C150" s="88" t="str">
        <f>[1]平望!B18</f>
        <v>端市</v>
      </c>
      <c r="D150" s="110">
        <f>[1]平望!G18</f>
        <v>303.98</v>
      </c>
      <c r="E150" s="104">
        <f t="shared" si="2"/>
        <v>5.1068639999999998</v>
      </c>
      <c r="F150" s="47"/>
      <c r="I150" s="48"/>
    </row>
    <row r="151" spans="1:9" s="46" customFormat="1" ht="16.5" customHeight="1">
      <c r="A151" s="87">
        <v>141</v>
      </c>
      <c r="B151" s="181"/>
      <c r="C151" s="88" t="str">
        <f>[1]平望!B19</f>
        <v>庙头</v>
      </c>
      <c r="D151" s="110">
        <f>[1]平望!G19</f>
        <v>2284.9699999999998</v>
      </c>
      <c r="E151" s="104">
        <f t="shared" si="2"/>
        <v>38.387495999999999</v>
      </c>
      <c r="F151" s="47"/>
      <c r="I151" s="48"/>
    </row>
    <row r="152" spans="1:9" s="46" customFormat="1" ht="16.5" customHeight="1">
      <c r="A152" s="87">
        <v>142</v>
      </c>
      <c r="B152" s="181"/>
      <c r="C152" s="88" t="str">
        <f>[1]平望!B20</f>
        <v>联合</v>
      </c>
      <c r="D152" s="110">
        <f>[1]平望!G20</f>
        <v>316.51</v>
      </c>
      <c r="E152" s="104">
        <f t="shared" si="2"/>
        <v>5.3173680000000001</v>
      </c>
      <c r="F152" s="47"/>
      <c r="I152" s="48"/>
    </row>
    <row r="153" spans="1:9" s="46" customFormat="1" ht="16.5" customHeight="1">
      <c r="A153" s="87">
        <v>143</v>
      </c>
      <c r="B153" s="181"/>
      <c r="C153" s="88" t="str">
        <f>[1]平望!B21</f>
        <v>双浜</v>
      </c>
      <c r="D153" s="110">
        <f>[1]平望!G21</f>
        <v>911.03</v>
      </c>
      <c r="E153" s="104">
        <f t="shared" si="2"/>
        <v>15.305304000000001</v>
      </c>
      <c r="F153" s="47"/>
      <c r="I153" s="48"/>
    </row>
    <row r="154" spans="1:9" s="46" customFormat="1" ht="16.5" customHeight="1">
      <c r="A154" s="87">
        <v>144</v>
      </c>
      <c r="B154" s="181"/>
      <c r="C154" s="88" t="str">
        <f>[1]平望!B22</f>
        <v>龙南</v>
      </c>
      <c r="D154" s="110">
        <f>[1]平望!G22</f>
        <v>1754.32</v>
      </c>
      <c r="E154" s="104">
        <f t="shared" si="2"/>
        <v>29.472576</v>
      </c>
      <c r="F154" s="47"/>
      <c r="I154" s="48"/>
    </row>
    <row r="155" spans="1:9" s="46" customFormat="1" ht="16.5" customHeight="1">
      <c r="A155" s="87">
        <v>145</v>
      </c>
      <c r="B155" s="181"/>
      <c r="C155" s="88" t="str">
        <f>[1]平望!B23</f>
        <v>三官桥</v>
      </c>
      <c r="D155" s="110">
        <f>[1]平望!G23</f>
        <v>2590.4299999999998</v>
      </c>
      <c r="E155" s="104">
        <f t="shared" si="2"/>
        <v>43.519224000000001</v>
      </c>
      <c r="F155" s="47"/>
      <c r="I155" s="48"/>
    </row>
    <row r="156" spans="1:9" s="46" customFormat="1" ht="16.5" customHeight="1">
      <c r="A156" s="87">
        <v>146</v>
      </c>
      <c r="B156" s="181"/>
      <c r="C156" s="88" t="str">
        <f>[1]平望!B24</f>
        <v>新南</v>
      </c>
      <c r="D156" s="110">
        <f>[1]平望!G24</f>
        <v>1424.66</v>
      </c>
      <c r="E156" s="104">
        <f t="shared" si="2"/>
        <v>23.934288000000002</v>
      </c>
      <c r="F156" s="47"/>
      <c r="I156" s="48"/>
    </row>
    <row r="157" spans="1:9" s="46" customFormat="1" ht="16.5" customHeight="1">
      <c r="A157" s="87">
        <v>147</v>
      </c>
      <c r="B157" s="181"/>
      <c r="C157" s="88" t="str">
        <f>[1]平望!B25</f>
        <v>平安</v>
      </c>
      <c r="D157" s="110">
        <f>[1]平望!G25</f>
        <v>3349.97</v>
      </c>
      <c r="E157" s="104">
        <f t="shared" si="2"/>
        <v>56.279495999999995</v>
      </c>
      <c r="F157" s="47"/>
      <c r="I157" s="48"/>
    </row>
    <row r="158" spans="1:9" s="46" customFormat="1" ht="16.5" customHeight="1" thickBot="1">
      <c r="A158" s="87">
        <v>148</v>
      </c>
      <c r="B158" s="177"/>
      <c r="C158" s="88" t="str">
        <f>[1]平望!B26</f>
        <v>秋泽</v>
      </c>
      <c r="D158" s="110">
        <f>[1]平望!G26</f>
        <v>2241.4</v>
      </c>
      <c r="E158" s="107">
        <f t="shared" si="2"/>
        <v>37.655520000000003</v>
      </c>
      <c r="F158" s="47"/>
      <c r="I158" s="48"/>
    </row>
    <row r="159" spans="1:9" s="46" customFormat="1" ht="16.5" customHeight="1" thickBot="1">
      <c r="A159" s="175" t="s">
        <v>188</v>
      </c>
      <c r="B159" s="176"/>
      <c r="C159" s="89">
        <f>SUM(A158-A138+1)</f>
        <v>21</v>
      </c>
      <c r="D159" s="109">
        <f>SUM(D138:D158)</f>
        <v>33459.68</v>
      </c>
      <c r="E159" s="106">
        <f t="shared" si="2"/>
        <v>562.12262399999997</v>
      </c>
      <c r="F159" s="49"/>
      <c r="I159" s="48"/>
    </row>
    <row r="160" spans="1:9" s="46" customFormat="1" ht="16.5" customHeight="1">
      <c r="A160" s="87">
        <v>149</v>
      </c>
      <c r="B160" s="185" t="s">
        <v>160</v>
      </c>
      <c r="C160" s="88" t="str">
        <f>[1]同里!B6</f>
        <v>北联村</v>
      </c>
      <c r="D160" s="99">
        <f>[1]同里!G6</f>
        <v>4128.2</v>
      </c>
      <c r="E160" s="105">
        <f t="shared" si="2"/>
        <v>69.353759999999994</v>
      </c>
      <c r="F160" s="47"/>
      <c r="I160" s="48"/>
    </row>
    <row r="161" spans="1:9" s="46" customFormat="1" ht="16.5" customHeight="1">
      <c r="A161" s="87">
        <v>150</v>
      </c>
      <c r="B161" s="178"/>
      <c r="C161" s="88" t="str">
        <f>[1]同里!B7</f>
        <v>合心村</v>
      </c>
      <c r="D161" s="99">
        <f>[1]同里!G7</f>
        <v>641.33000000000004</v>
      </c>
      <c r="E161" s="104">
        <f t="shared" si="2"/>
        <v>10.774344000000001</v>
      </c>
      <c r="F161" s="47"/>
      <c r="I161" s="48"/>
    </row>
    <row r="162" spans="1:9" s="46" customFormat="1" ht="16.5" customHeight="1">
      <c r="A162" s="87">
        <v>151</v>
      </c>
      <c r="B162" s="178"/>
      <c r="C162" s="88" t="str">
        <f>[1]同里!B8</f>
        <v>肖甸湖村</v>
      </c>
      <c r="D162" s="99">
        <f>[1]同里!G8</f>
        <v>1146.43</v>
      </c>
      <c r="E162" s="104">
        <f t="shared" si="2"/>
        <v>19.260024000000001</v>
      </c>
      <c r="F162" s="47"/>
      <c r="I162" s="48"/>
    </row>
    <row r="163" spans="1:9" s="46" customFormat="1" ht="16.5" customHeight="1">
      <c r="A163" s="87">
        <v>152</v>
      </c>
      <c r="B163" s="178"/>
      <c r="C163" s="88" t="str">
        <f>[1]同里!B9</f>
        <v>白蚬湖村</v>
      </c>
      <c r="D163" s="99">
        <f>[1]同里!G9</f>
        <v>1075.1400000000001</v>
      </c>
      <c r="E163" s="104">
        <f t="shared" si="2"/>
        <v>18.062352000000001</v>
      </c>
      <c r="F163" s="47"/>
      <c r="I163" s="48"/>
    </row>
    <row r="164" spans="1:9" s="46" customFormat="1" ht="16.5" customHeight="1">
      <c r="A164" s="87">
        <v>153</v>
      </c>
      <c r="B164" s="178"/>
      <c r="C164" s="88" t="str">
        <f>[1]同里!B10</f>
        <v>湘溇村</v>
      </c>
      <c r="D164" s="99">
        <f>[1]同里!G10</f>
        <v>1010.66</v>
      </c>
      <c r="E164" s="104">
        <f t="shared" si="2"/>
        <v>16.979088000000001</v>
      </c>
      <c r="F164" s="47"/>
      <c r="I164" s="48"/>
    </row>
    <row r="165" spans="1:9" s="46" customFormat="1" ht="16.5" customHeight="1">
      <c r="A165" s="87">
        <v>154</v>
      </c>
      <c r="B165" s="178"/>
      <c r="C165" s="88" t="str">
        <f>[1]同里!B11</f>
        <v>屯溪村</v>
      </c>
      <c r="D165" s="99">
        <f>[1]同里!G11</f>
        <v>165.6</v>
      </c>
      <c r="E165" s="104">
        <f t="shared" si="2"/>
        <v>2.7820800000000001</v>
      </c>
      <c r="F165" s="47"/>
      <c r="I165" s="48"/>
    </row>
    <row r="166" spans="1:9" s="46" customFormat="1" ht="16.5" customHeight="1">
      <c r="A166" s="87">
        <v>155</v>
      </c>
      <c r="B166" s="178"/>
      <c r="C166" s="88" t="str">
        <f>[1]同里!B12</f>
        <v>屯南村</v>
      </c>
      <c r="D166" s="99">
        <f>[1]同里!G12</f>
        <v>243.05</v>
      </c>
      <c r="E166" s="104">
        <f t="shared" si="2"/>
        <v>4.08324</v>
      </c>
      <c r="F166" s="47"/>
      <c r="I166" s="48"/>
    </row>
    <row r="167" spans="1:9" s="46" customFormat="1" ht="16.5" customHeight="1">
      <c r="A167" s="87">
        <v>156</v>
      </c>
      <c r="B167" s="178"/>
      <c r="C167" s="88" t="str">
        <f>[1]同里!B13</f>
        <v>叶建村</v>
      </c>
      <c r="D167" s="99">
        <f>[1]同里!G13</f>
        <v>1346.65</v>
      </c>
      <c r="E167" s="104">
        <f t="shared" si="2"/>
        <v>22.623720000000002</v>
      </c>
      <c r="F167" s="47"/>
      <c r="I167" s="48"/>
    </row>
    <row r="168" spans="1:9" s="46" customFormat="1" ht="16.5" customHeight="1">
      <c r="A168" s="87">
        <v>157</v>
      </c>
      <c r="B168" s="178"/>
      <c r="C168" s="88" t="str">
        <f>[1]同里!B14</f>
        <v>田厍村</v>
      </c>
      <c r="D168" s="99">
        <f>[1]同里!G14</f>
        <v>1298</v>
      </c>
      <c r="E168" s="104">
        <f t="shared" si="2"/>
        <v>21.8064</v>
      </c>
      <c r="F168" s="47"/>
      <c r="I168" s="48"/>
    </row>
    <row r="169" spans="1:9" s="46" customFormat="1" ht="16.5" customHeight="1">
      <c r="A169" s="87">
        <v>158</v>
      </c>
      <c r="B169" s="178"/>
      <c r="C169" s="88" t="str">
        <f>[1]同里!B15</f>
        <v>文安村</v>
      </c>
      <c r="D169" s="99">
        <f>[1]同里!G15</f>
        <v>574.1</v>
      </c>
      <c r="E169" s="104">
        <f t="shared" si="2"/>
        <v>9.6448800000000006</v>
      </c>
      <c r="F169" s="47"/>
      <c r="I169" s="48"/>
    </row>
    <row r="170" spans="1:9" s="46" customFormat="1" ht="16.5" customHeight="1" thickBot="1">
      <c r="A170" s="87">
        <v>159</v>
      </c>
      <c r="B170" s="179"/>
      <c r="C170" s="88" t="str">
        <f>[1]同里!B16</f>
        <v>九里湖村</v>
      </c>
      <c r="D170" s="99">
        <f>[1]同里!G16</f>
        <v>753.13</v>
      </c>
      <c r="E170" s="107">
        <f t="shared" si="2"/>
        <v>12.652583999999999</v>
      </c>
      <c r="F170" s="47"/>
      <c r="I170" s="48"/>
    </row>
    <row r="171" spans="1:9" s="46" customFormat="1" ht="16.5" customHeight="1" thickBot="1">
      <c r="A171" s="175" t="s">
        <v>188</v>
      </c>
      <c r="B171" s="176"/>
      <c r="C171" s="89">
        <f>SUM(A170-A160+1)</f>
        <v>11</v>
      </c>
      <c r="D171" s="100">
        <f>SUM(D160:D170)</f>
        <v>12382.289999999999</v>
      </c>
      <c r="E171" s="106">
        <f t="shared" si="2"/>
        <v>208.02247199999996</v>
      </c>
      <c r="F171" s="52"/>
      <c r="I171" s="48"/>
    </row>
    <row r="172" spans="1:9" s="46" customFormat="1" ht="31.2">
      <c r="A172" s="95">
        <v>160</v>
      </c>
      <c r="B172" s="185" t="s">
        <v>161</v>
      </c>
      <c r="C172" s="96" t="str">
        <f>[1]江陵街道!B6</f>
        <v>联兴村
（仪塔村）</v>
      </c>
      <c r="D172" s="99">
        <f>[1]江陵街道!C6</f>
        <v>520</v>
      </c>
      <c r="E172" s="105">
        <f t="shared" si="2"/>
        <v>8.7360000000000007</v>
      </c>
      <c r="F172" s="47"/>
      <c r="I172" s="48"/>
    </row>
    <row r="173" spans="1:9" s="46" customFormat="1" ht="31.2">
      <c r="A173" s="95">
        <v>161</v>
      </c>
      <c r="B173" s="178"/>
      <c r="C173" s="96" t="str">
        <f>[1]江陵街道!B7</f>
        <v>叶泽湖村
（栅桥村）</v>
      </c>
      <c r="D173" s="99">
        <f>[1]江陵街道!G7</f>
        <v>90</v>
      </c>
      <c r="E173" s="104">
        <f t="shared" si="2"/>
        <v>1.512</v>
      </c>
      <c r="F173" s="47"/>
      <c r="I173" s="48"/>
    </row>
    <row r="174" spans="1:9" s="46" customFormat="1" ht="46.8">
      <c r="A174" s="95">
        <v>162</v>
      </c>
      <c r="B174" s="178"/>
      <c r="C174" s="96" t="str">
        <f>[1]江陵街道!B8</f>
        <v>叶泽湖村
（方尖港村）</v>
      </c>
      <c r="D174" s="99">
        <f>[1]江陵街道!G8</f>
        <v>413.82</v>
      </c>
      <c r="E174" s="104">
        <f t="shared" si="2"/>
        <v>6.9521759999999997</v>
      </c>
      <c r="F174" s="47"/>
      <c r="I174" s="48"/>
    </row>
    <row r="175" spans="1:9" s="46" customFormat="1" ht="31.2">
      <c r="A175" s="95">
        <v>163</v>
      </c>
      <c r="B175" s="178"/>
      <c r="C175" s="96" t="str">
        <f>[1]江陵街道!B9</f>
        <v>叶津村
（叶泽村）</v>
      </c>
      <c r="D175" s="99">
        <f>[1]江陵街道!G9</f>
        <v>170</v>
      </c>
      <c r="E175" s="104">
        <f t="shared" si="2"/>
        <v>2.8559999999999999</v>
      </c>
      <c r="F175" s="47"/>
      <c r="I175" s="48"/>
    </row>
    <row r="176" spans="1:9" s="46" customFormat="1" ht="31.8" thickBot="1">
      <c r="A176" s="95">
        <v>164</v>
      </c>
      <c r="B176" s="179"/>
      <c r="C176" s="96" t="str">
        <f>[1]江陵街道!B10</f>
        <v>叶津村
（龙津村）</v>
      </c>
      <c r="D176" s="99">
        <f>[1]江陵街道!G10</f>
        <v>571.5</v>
      </c>
      <c r="E176" s="107">
        <f t="shared" si="2"/>
        <v>9.6012000000000004</v>
      </c>
      <c r="F176" s="47"/>
      <c r="I176" s="48"/>
    </row>
    <row r="177" spans="1:9" s="50" customFormat="1" ht="16.5" customHeight="1" thickBot="1">
      <c r="A177" s="175" t="s">
        <v>188</v>
      </c>
      <c r="B177" s="176"/>
      <c r="C177" s="89">
        <f>SUM(A176-A172+1)</f>
        <v>5</v>
      </c>
      <c r="D177" s="100">
        <f>SUM(D172:D176)</f>
        <v>1765.32</v>
      </c>
      <c r="E177" s="106">
        <f t="shared" si="2"/>
        <v>29.657375999999999</v>
      </c>
      <c r="F177" s="53"/>
      <c r="I177" s="48"/>
    </row>
    <row r="178" spans="1:9" s="46" customFormat="1" ht="16.5" customHeight="1">
      <c r="A178" s="95">
        <v>165</v>
      </c>
      <c r="B178" s="182" t="s">
        <v>162</v>
      </c>
      <c r="C178" s="97" t="str">
        <f>[1]横扇街道!B6</f>
        <v>安湖村</v>
      </c>
      <c r="D178" s="104">
        <f>[1]横扇街道!G6</f>
        <v>327.20999999999998</v>
      </c>
      <c r="E178" s="105">
        <f t="shared" si="2"/>
        <v>5.497128</v>
      </c>
      <c r="F178" s="47"/>
      <c r="I178" s="48"/>
    </row>
    <row r="179" spans="1:9" s="46" customFormat="1" ht="16.5" customHeight="1">
      <c r="A179" s="95">
        <v>166</v>
      </c>
      <c r="B179" s="183"/>
      <c r="C179" s="97" t="str">
        <f>[1]横扇街道!B7</f>
        <v>北横村</v>
      </c>
      <c r="D179" s="104">
        <f>[1]横扇街道!G7</f>
        <v>2820.1</v>
      </c>
      <c r="E179" s="104">
        <f t="shared" si="2"/>
        <v>47.377679999999998</v>
      </c>
      <c r="F179" s="47"/>
      <c r="I179" s="48"/>
    </row>
    <row r="180" spans="1:9" s="46" customFormat="1" ht="16.5" customHeight="1">
      <c r="A180" s="95">
        <v>167</v>
      </c>
      <c r="B180" s="183"/>
      <c r="C180" s="97" t="str">
        <f>[1]横扇街道!B8</f>
        <v>沧洲村</v>
      </c>
      <c r="D180" s="104">
        <f>[1]横扇街道!G8</f>
        <v>1323.52</v>
      </c>
      <c r="E180" s="104">
        <f t="shared" si="2"/>
        <v>22.235135999999997</v>
      </c>
      <c r="F180" s="47"/>
      <c r="I180" s="48"/>
    </row>
    <row r="181" spans="1:9" s="46" customFormat="1" ht="16.5" customHeight="1">
      <c r="A181" s="95">
        <v>168</v>
      </c>
      <c r="B181" s="183"/>
      <c r="C181" s="97" t="str">
        <f>[1]横扇街道!B9</f>
        <v>诚心村</v>
      </c>
      <c r="D181" s="104">
        <f>[1]横扇街道!G9</f>
        <v>58.6</v>
      </c>
      <c r="E181" s="104">
        <f t="shared" si="2"/>
        <v>0.98448000000000013</v>
      </c>
      <c r="F181" s="47"/>
      <c r="I181" s="48"/>
    </row>
    <row r="182" spans="1:9" s="46" customFormat="1" ht="16.5" customHeight="1">
      <c r="A182" s="95">
        <v>169</v>
      </c>
      <c r="B182" s="183"/>
      <c r="C182" s="97" t="str">
        <f>[1]横扇街道!B10</f>
        <v>大家港村</v>
      </c>
      <c r="D182" s="104">
        <f>[1]横扇街道!G10</f>
        <v>711.35</v>
      </c>
      <c r="E182" s="104">
        <f t="shared" si="2"/>
        <v>11.95068</v>
      </c>
      <c r="F182" s="47"/>
      <c r="I182" s="48"/>
    </row>
    <row r="183" spans="1:9" s="46" customFormat="1" ht="16.5" customHeight="1">
      <c r="A183" s="95">
        <v>170</v>
      </c>
      <c r="B183" s="183"/>
      <c r="C183" s="97" t="str">
        <f>[1]横扇街道!B11</f>
        <v>厍港村</v>
      </c>
      <c r="D183" s="104">
        <f>[1]横扇街道!G11</f>
        <v>108.04</v>
      </c>
      <c r="E183" s="104">
        <f t="shared" si="2"/>
        <v>1.815072</v>
      </c>
      <c r="F183" s="47"/>
      <c r="I183" s="48"/>
    </row>
    <row r="184" spans="1:9" s="46" customFormat="1" ht="16.5" customHeight="1">
      <c r="A184" s="95">
        <v>171</v>
      </c>
      <c r="B184" s="183"/>
      <c r="C184" s="97" t="str">
        <f>[1]横扇街道!B12</f>
        <v>圣牛村</v>
      </c>
      <c r="D184" s="104">
        <f>[1]横扇街道!G12</f>
        <v>261.88</v>
      </c>
      <c r="E184" s="104">
        <f t="shared" si="2"/>
        <v>4.3995839999999999</v>
      </c>
      <c r="F184" s="47"/>
      <c r="I184" s="48"/>
    </row>
    <row r="185" spans="1:9" s="46" customFormat="1" ht="16.5" customHeight="1">
      <c r="A185" s="95">
        <v>172</v>
      </c>
      <c r="B185" s="183"/>
      <c r="C185" s="97" t="str">
        <f>[1]横扇街道!B13</f>
        <v>双湾村</v>
      </c>
      <c r="D185" s="104">
        <f>[1]横扇街道!G13</f>
        <v>1093.1400000000001</v>
      </c>
      <c r="E185" s="104">
        <f t="shared" si="2"/>
        <v>18.364752000000003</v>
      </c>
      <c r="F185" s="47"/>
      <c r="I185" s="48"/>
    </row>
    <row r="186" spans="1:9" s="46" customFormat="1" ht="16.5" customHeight="1">
      <c r="A186" s="95">
        <v>173</v>
      </c>
      <c r="B186" s="183"/>
      <c r="C186" s="97" t="str">
        <f>[1]横扇街道!B14</f>
        <v>四都村</v>
      </c>
      <c r="D186" s="104">
        <f>[1]横扇街道!G14</f>
        <v>2434.1799999999998</v>
      </c>
      <c r="E186" s="104">
        <f t="shared" si="2"/>
        <v>40.894224000000001</v>
      </c>
      <c r="F186" s="47"/>
      <c r="I186" s="48"/>
    </row>
    <row r="187" spans="1:9" s="46" customFormat="1" ht="16.5" customHeight="1">
      <c r="A187" s="95">
        <v>174</v>
      </c>
      <c r="B187" s="183"/>
      <c r="C187" s="97" t="str">
        <f>[1]横扇街道!B15</f>
        <v>菀南村</v>
      </c>
      <c r="D187" s="104">
        <f>[1]横扇街道!G15</f>
        <v>125.56</v>
      </c>
      <c r="E187" s="104">
        <f t="shared" si="2"/>
        <v>2.1094080000000002</v>
      </c>
      <c r="F187" s="47"/>
      <c r="I187" s="48"/>
    </row>
    <row r="188" spans="1:9" s="46" customFormat="1" ht="16.5" customHeight="1">
      <c r="A188" s="95">
        <v>175</v>
      </c>
      <c r="B188" s="183"/>
      <c r="C188" s="97" t="str">
        <f>[1]横扇街道!B16</f>
        <v>王焰村</v>
      </c>
      <c r="D188" s="104">
        <f>[1]横扇街道!G16</f>
        <v>100</v>
      </c>
      <c r="E188" s="104">
        <f t="shared" si="2"/>
        <v>1.68</v>
      </c>
      <c r="F188" s="47"/>
      <c r="I188" s="48"/>
    </row>
    <row r="189" spans="1:9" s="46" customFormat="1" ht="16.5" customHeight="1">
      <c r="A189" s="95">
        <v>176</v>
      </c>
      <c r="B189" s="183"/>
      <c r="C189" s="97" t="str">
        <f>[1]横扇街道!B17</f>
        <v>星字湾村</v>
      </c>
      <c r="D189" s="104">
        <f>[1]横扇街道!G17</f>
        <v>1564.4</v>
      </c>
      <c r="E189" s="104">
        <f t="shared" si="2"/>
        <v>26.28192</v>
      </c>
      <c r="F189" s="47"/>
      <c r="I189" s="48"/>
    </row>
    <row r="190" spans="1:9" s="46" customFormat="1" ht="16.5" customHeight="1">
      <c r="A190" s="95">
        <v>177</v>
      </c>
      <c r="B190" s="183"/>
      <c r="C190" s="97" t="str">
        <f>[1]横扇街道!B18</f>
        <v>姚家港村</v>
      </c>
      <c r="D190" s="104">
        <f>[1]横扇街道!G18</f>
        <v>165.06</v>
      </c>
      <c r="E190" s="104">
        <f t="shared" si="2"/>
        <v>2.7730080000000004</v>
      </c>
      <c r="F190" s="47"/>
      <c r="I190" s="48"/>
    </row>
    <row r="191" spans="1:9" s="46" customFormat="1" ht="16.5" customHeight="1" thickBot="1">
      <c r="A191" s="95">
        <v>178</v>
      </c>
      <c r="B191" s="186"/>
      <c r="C191" s="97" t="str">
        <f>[1]横扇街道!B19</f>
        <v>叶家港村</v>
      </c>
      <c r="D191" s="104">
        <f>[1]横扇街道!G19</f>
        <v>274.91000000000003</v>
      </c>
      <c r="E191" s="107">
        <f t="shared" si="2"/>
        <v>4.6184880000000001</v>
      </c>
      <c r="F191" s="47"/>
      <c r="I191" s="48"/>
    </row>
    <row r="192" spans="1:9" s="46" customFormat="1" ht="16.5" customHeight="1" thickBot="1">
      <c r="A192" s="175" t="s">
        <v>188</v>
      </c>
      <c r="B192" s="176"/>
      <c r="C192" s="89">
        <f>SUM(A191-A178+1)</f>
        <v>14</v>
      </c>
      <c r="D192" s="109">
        <f>SUM(D178:D191)</f>
        <v>11367.949999999999</v>
      </c>
      <c r="E192" s="106">
        <f t="shared" si="2"/>
        <v>190.98155999999997</v>
      </c>
      <c r="F192" s="49"/>
      <c r="I192" s="48"/>
    </row>
    <row r="193" spans="1:9" s="46" customFormat="1" ht="16.5" customHeight="1">
      <c r="A193" s="95">
        <v>179</v>
      </c>
      <c r="B193" s="182" t="s">
        <v>163</v>
      </c>
      <c r="C193" s="97" t="str">
        <f>[1]八坼街道!B6</f>
        <v>练聚村</v>
      </c>
      <c r="D193" s="104">
        <f>[1]八坼街道!G6</f>
        <v>943.07</v>
      </c>
      <c r="E193" s="105">
        <f t="shared" si="2"/>
        <v>15.843576000000001</v>
      </c>
      <c r="F193" s="47"/>
      <c r="I193" s="48"/>
    </row>
    <row r="194" spans="1:9" s="46" customFormat="1" ht="16.5" customHeight="1">
      <c r="A194" s="95">
        <v>180</v>
      </c>
      <c r="B194" s="183"/>
      <c r="C194" s="97" t="str">
        <f>[1]八坼街道!B7</f>
        <v>直港村</v>
      </c>
      <c r="D194" s="104">
        <f>[1]八坼街道!G7</f>
        <v>2076.54</v>
      </c>
      <c r="E194" s="104">
        <f t="shared" si="2"/>
        <v>34.885871999999999</v>
      </c>
      <c r="F194" s="47"/>
      <c r="I194" s="48"/>
    </row>
    <row r="195" spans="1:9" s="46" customFormat="1" ht="16.5" customHeight="1">
      <c r="A195" s="95">
        <v>181</v>
      </c>
      <c r="B195" s="183"/>
      <c r="C195" s="97" t="str">
        <f>[1]八坼街道!B8</f>
        <v>石铁村</v>
      </c>
      <c r="D195" s="104">
        <f>[1]八坼街道!G8</f>
        <v>575.84</v>
      </c>
      <c r="E195" s="104">
        <f t="shared" si="2"/>
        <v>9.6741120000000009</v>
      </c>
      <c r="F195" s="47"/>
      <c r="I195" s="48"/>
    </row>
    <row r="196" spans="1:9" s="46" customFormat="1" ht="16.5" customHeight="1">
      <c r="A196" s="95">
        <v>182</v>
      </c>
      <c r="B196" s="183"/>
      <c r="C196" s="97" t="str">
        <f>[1]八坼街道!B9</f>
        <v>汤华村</v>
      </c>
      <c r="D196" s="104">
        <f>[1]八坼街道!G9</f>
        <v>1580</v>
      </c>
      <c r="E196" s="104">
        <f t="shared" si="2"/>
        <v>26.544</v>
      </c>
      <c r="F196" s="47"/>
      <c r="I196" s="48"/>
    </row>
    <row r="197" spans="1:9" s="46" customFormat="1" ht="16.5" customHeight="1">
      <c r="A197" s="95">
        <v>183</v>
      </c>
      <c r="B197" s="183"/>
      <c r="C197" s="97" t="str">
        <f>[1]八坼街道!B10</f>
        <v>新营村</v>
      </c>
      <c r="D197" s="104">
        <f>[1]八坼街道!G10</f>
        <v>1458.23</v>
      </c>
      <c r="E197" s="104">
        <f t="shared" si="2"/>
        <v>24.498264000000002</v>
      </c>
      <c r="F197" s="47"/>
      <c r="I197" s="48"/>
    </row>
    <row r="198" spans="1:9" s="46" customFormat="1" ht="16.5" customHeight="1">
      <c r="A198" s="95">
        <v>184</v>
      </c>
      <c r="B198" s="183"/>
      <c r="C198" s="97" t="str">
        <f>[1]八坼街道!B11</f>
        <v>农创村</v>
      </c>
      <c r="D198" s="104">
        <f>[1]八坼街道!G11</f>
        <v>685.2</v>
      </c>
      <c r="E198" s="104">
        <f t="shared" si="2"/>
        <v>11.51136</v>
      </c>
      <c r="F198" s="47"/>
      <c r="I198" s="48"/>
    </row>
    <row r="199" spans="1:9" s="46" customFormat="1" ht="16.5" customHeight="1">
      <c r="A199" s="95">
        <v>185</v>
      </c>
      <c r="B199" s="183"/>
      <c r="C199" s="97" t="str">
        <f>[1]八坼街道!B12</f>
        <v>黑龙村</v>
      </c>
      <c r="D199" s="104">
        <f>[1]八坼街道!G12</f>
        <v>1130.8499999999999</v>
      </c>
      <c r="E199" s="104">
        <f t="shared" ref="E199:E203" si="3">D199*168/10000</f>
        <v>18.998279999999998</v>
      </c>
      <c r="F199" s="47"/>
      <c r="I199" s="48"/>
    </row>
    <row r="200" spans="1:9" s="46" customFormat="1" ht="16.5" customHeight="1">
      <c r="A200" s="95">
        <v>186</v>
      </c>
      <c r="B200" s="183"/>
      <c r="C200" s="97" t="str">
        <f>[1]八坼街道!B13</f>
        <v>友联村</v>
      </c>
      <c r="D200" s="104">
        <f>[1]八坼街道!G13</f>
        <v>240</v>
      </c>
      <c r="E200" s="104">
        <f t="shared" si="3"/>
        <v>4.032</v>
      </c>
      <c r="F200" s="47"/>
      <c r="I200" s="48"/>
    </row>
    <row r="201" spans="1:9" s="46" customFormat="1" ht="16.5" customHeight="1" thickBot="1">
      <c r="A201" s="95">
        <v>187</v>
      </c>
      <c r="B201" s="183"/>
      <c r="C201" s="97" t="str">
        <f>[1]八坼街道!B14</f>
        <v>联民村</v>
      </c>
      <c r="D201" s="104">
        <f>[1]八坼街道!G14</f>
        <v>2630.82</v>
      </c>
      <c r="E201" s="107">
        <f t="shared" si="3"/>
        <v>44.197775999999998</v>
      </c>
      <c r="F201" s="47"/>
      <c r="I201" s="48"/>
    </row>
    <row r="202" spans="1:9" s="46" customFormat="1" ht="16.5" customHeight="1" thickBot="1">
      <c r="A202" s="175" t="s">
        <v>188</v>
      </c>
      <c r="B202" s="176"/>
      <c r="C202" s="89">
        <f>SUM(A201-A193+1)</f>
        <v>9</v>
      </c>
      <c r="D202" s="109">
        <f>SUM(D193:D201)</f>
        <v>11320.55</v>
      </c>
      <c r="E202" s="106">
        <f t="shared" si="3"/>
        <v>190.18523999999999</v>
      </c>
      <c r="F202" s="49"/>
      <c r="I202" s="48"/>
    </row>
    <row r="203" spans="1:9" s="46" customFormat="1" ht="23.25" customHeight="1" thickBot="1">
      <c r="A203" s="175" t="s">
        <v>193</v>
      </c>
      <c r="B203" s="184"/>
      <c r="C203" s="98">
        <f>SUM(C113,C94,C137,C159,C73,C51,C177,C171,C202,C192)</f>
        <v>187</v>
      </c>
      <c r="D203" s="113">
        <f>SUM(D113,D94,D137,D159,D73,D51,D177,D171,D202,D192)</f>
        <v>173642.11500000002</v>
      </c>
      <c r="E203" s="108">
        <f t="shared" si="3"/>
        <v>2917.1875320000004</v>
      </c>
      <c r="F203" s="54"/>
      <c r="I203" s="48"/>
    </row>
    <row r="204" spans="1:9" s="46" customFormat="1" ht="13.8">
      <c r="D204" s="101"/>
      <c r="E204" s="101"/>
      <c r="F204" s="55"/>
    </row>
    <row r="223" ht="18" customHeight="1"/>
  </sheetData>
  <mergeCells count="27">
    <mergeCell ref="B193:B201"/>
    <mergeCell ref="A202:B202"/>
    <mergeCell ref="A203:B203"/>
    <mergeCell ref="B160:B170"/>
    <mergeCell ref="A171:B171"/>
    <mergeCell ref="B172:B176"/>
    <mergeCell ref="A177:B177"/>
    <mergeCell ref="B178:B191"/>
    <mergeCell ref="A192:B192"/>
    <mergeCell ref="A159:B159"/>
    <mergeCell ref="B6:B50"/>
    <mergeCell ref="A51:B51"/>
    <mergeCell ref="B52:B72"/>
    <mergeCell ref="A73:B73"/>
    <mergeCell ref="B74:B93"/>
    <mergeCell ref="A94:B94"/>
    <mergeCell ref="B95:B112"/>
    <mergeCell ref="A113:B113"/>
    <mergeCell ref="B114:B136"/>
    <mergeCell ref="A137:B137"/>
    <mergeCell ref="B138:B158"/>
    <mergeCell ref="A2:F2"/>
    <mergeCell ref="A4:A5"/>
    <mergeCell ref="B4:C5"/>
    <mergeCell ref="D4:E4"/>
    <mergeCell ref="F4:F5"/>
    <mergeCell ref="A3:F3"/>
  </mergeCells>
  <phoneticPr fontId="1" type="noConversion"/>
  <pageMargins left="0.32" right="0.18" top="0.43" bottom="0.4" header="0.3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吴中</vt:lpstr>
      <vt:lpstr>相城</vt:lpstr>
      <vt:lpstr>高新</vt:lpstr>
      <vt:lpstr>园区</vt:lpstr>
      <vt:lpstr>吴江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2020-12-14T05:51:37Z</dcterms:modified>
</cp:coreProperties>
</file>